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ell\Documents\JEAD\QUIOTEPEC\"/>
    </mc:Choice>
  </mc:AlternateContent>
  <xr:revisionPtr revIDLastSave="0" documentId="13_ncr:1_{C3EBD1C5-FEFC-4A24-87A6-AAB7A1C963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 1" sheetId="1" r:id="rId1"/>
    <sheet name="EJE 2" sheetId="6" r:id="rId2"/>
    <sheet name="EJE 3" sheetId="7" r:id="rId3"/>
    <sheet name="EJE 4" sheetId="8" r:id="rId4"/>
    <sheet name="EJE 5" sheetId="9" r:id="rId5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7" i="9" l="1"/>
  <c r="L13" i="9"/>
  <c r="L12" i="9"/>
  <c r="L11" i="9"/>
  <c r="L10" i="9"/>
  <c r="L9" i="9"/>
  <c r="L7" i="9"/>
  <c r="L6" i="9"/>
  <c r="L4" i="9"/>
  <c r="L3" i="9"/>
</calcChain>
</file>

<file path=xl/sharedStrings.xml><?xml version="1.0" encoding="utf-8"?>
<sst xmlns="http://schemas.openxmlformats.org/spreadsheetml/2006/main" count="392" uniqueCount="176">
  <si>
    <t>LOCALIDAD</t>
  </si>
  <si>
    <t>PROBLEMA</t>
  </si>
  <si>
    <t>OBJETIVO</t>
  </si>
  <si>
    <t>ESTRATEGIA</t>
  </si>
  <si>
    <t>LÍNEA DE ACCIÓN</t>
  </si>
  <si>
    <t>PROYECTO</t>
  </si>
  <si>
    <t>LATITUD</t>
  </si>
  <si>
    <t>LONGITUD</t>
  </si>
  <si>
    <t>ACTORES INVOLUCRADOS</t>
  </si>
  <si>
    <t>PERIODO DE EJECUCIÓN</t>
  </si>
  <si>
    <t>COSTO</t>
  </si>
  <si>
    <t>FUENTE FINANCIAMIENTO</t>
  </si>
  <si>
    <t>META</t>
  </si>
  <si>
    <t>BENEFICIARIOS</t>
  </si>
  <si>
    <t>INDICADOR</t>
  </si>
  <si>
    <t>TEMA</t>
  </si>
  <si>
    <t>POBREZA</t>
  </si>
  <si>
    <t>SANTA MARIA TOTOMOXTLA</t>
  </si>
  <si>
    <t>NO SE CUENTA CON UN ESPACIO DESTINADO A LA ATENCION MULTIPLE</t>
  </si>
  <si>
    <t>Incrementar el bienestar de la población de San Juan Quiotepec</t>
  </si>
  <si>
    <t>Atacar los indicadores de pobreza en la población vulnerable</t>
  </si>
  <si>
    <t>Fortalecer el seguimiento institucional de la población vulnerable</t>
  </si>
  <si>
    <t>REHABILITACION DE CENTRO DE DESARROLLO COMUNITARIO EN LA LOCALIDAD SANTA MARIA TOTOMOXTLA</t>
  </si>
  <si>
    <t>REGIDOR DE OBRAS, SECRETARIO DE SINFRABIEN, DIRECTORA GENERAL DEL DIF ESTATAL</t>
  </si>
  <si>
    <t>FONDO DE INFRAESTRUCTURA SOCIAL MUNICIPAL</t>
  </si>
  <si>
    <t>300 m2</t>
  </si>
  <si>
    <t>279  personas</t>
  </si>
  <si>
    <r>
      <t>% de metros cuadrados de rehabilitación del centro de desarrollo comunitario realizados</t>
    </r>
    <r>
      <rPr>
        <sz val="7"/>
        <color theme="1"/>
        <rFont val="Arial"/>
        <family val="2"/>
      </rPr>
      <t xml:space="preserve"> = (Número de m2 de rehabilitación del centro de desarrollo comunitario  realizados*100) / Número de m2 de rehabilitación del centro de desarrollo comunitario programados</t>
    </r>
  </si>
  <si>
    <t>SAN JUAN QUIOTEPEC</t>
  </si>
  <si>
    <t>CONSTRUCCION DE CENTRO DE ATENCIÓN MÚLTIPLE EN LA LOCALIDAD SAN JUAN QUIOTEPEC</t>
  </si>
  <si>
    <t>OTRAS FUENTES DE FINANCIAMIENTO</t>
  </si>
  <si>
    <t>350 m2</t>
  </si>
  <si>
    <t>1337 personas</t>
  </si>
  <si>
    <r>
      <t>% de metros cuadrados de construcción de centro de desarrollo comunitario realizados</t>
    </r>
    <r>
      <rPr>
        <sz val="7"/>
        <color theme="1"/>
        <rFont val="Arial"/>
        <family val="2"/>
      </rPr>
      <t xml:space="preserve"> = (Número de m2 de construcción de centro de desarrollo comunitario  realizados*100) / Número de m2 de construcción de centro de desarrollo comunitario programados</t>
    </r>
  </si>
  <si>
    <t>SALUD</t>
  </si>
  <si>
    <t>SANTIAGO CUASIMULCO</t>
  </si>
  <si>
    <t>NO SE CUENTA CON UN ESPACIO PARA LA ATENCION MEDICA</t>
  </si>
  <si>
    <t>Robustecer las condiciones de acceso a salud de calidad.</t>
  </si>
  <si>
    <t>Reforzar el sistema de salud pública municipal.</t>
  </si>
  <si>
    <t>Impulsar la infraestructura de salud pública</t>
  </si>
  <si>
    <t>CONTRUCCION DE UNIDAD MÉDICA EN LA LOCALIDAD SANTIAGO CUASIMULCO</t>
  </si>
  <si>
    <t>REGIDOR DE OBRAS, REGIDORA DE SALUD, SECRETARIA DE SALUD</t>
  </si>
  <si>
    <t>500 m2</t>
  </si>
  <si>
    <t>98  personas</t>
  </si>
  <si>
    <r>
      <t>% de metros cuadrados de construcción de centro de salud realizados</t>
    </r>
    <r>
      <rPr>
        <sz val="7"/>
        <color theme="1"/>
        <rFont val="Arial"/>
        <family val="2"/>
      </rPr>
      <t xml:space="preserve"> = (Número de m2 de construcción de centro de salud  realizados*100) / Número de m2 de construcción de centro de salud programados</t>
    </r>
  </si>
  <si>
    <t>NO SE CUENTA CON EL ESPACIO SUFICIENTE PARA ATENDER A TODA LA POBLACION</t>
  </si>
  <si>
    <t>AMPLIACION DE LA UNIDAD MEDICA EN LA LOCALIDAD DE SAN JUAN QUIOTEPEC</t>
  </si>
  <si>
    <t>130 m2</t>
  </si>
  <si>
    <t>1337  personas</t>
  </si>
  <si>
    <r>
      <t>% de metros cuadrados de ampliación de centro de salud realizados</t>
    </r>
    <r>
      <rPr>
        <sz val="7"/>
        <color theme="1"/>
        <rFont val="Arial"/>
        <family val="2"/>
      </rPr>
      <t xml:space="preserve"> = (Número de m2 de ampliación de centro de salud  realizados*100) / Número de m2 de ampliación de centro de salud programados</t>
    </r>
  </si>
  <si>
    <t>ALIMENTACION</t>
  </si>
  <si>
    <t>NO SE CUENTA CON UN ESPACIO DESTINADO PARA QUE CONSUMAN Y PREPAREN SUS ALIMENTOS</t>
  </si>
  <si>
    <t>Generar condiciones de acceso a alimentos variados y de calidad para población vulnerable</t>
  </si>
  <si>
    <t>Fomentar el otorgamiento institucional de alimentos a población vulnerable.</t>
  </si>
  <si>
    <t xml:space="preserve">Impulsar la infraestructura para otorgamiento de alimentos </t>
  </si>
  <si>
    <t>CONSTRUCCION DE COMEDOR PÚBLICO EN LA LOCALIDAD SAN JUAN QUIOTEPEC</t>
  </si>
  <si>
    <t>250 m2</t>
  </si>
  <si>
    <r>
      <t>% de metros cuadrados de construcción de comedor público realizados</t>
    </r>
    <r>
      <rPr>
        <sz val="7"/>
        <color theme="1"/>
        <rFont val="Arial"/>
        <family val="2"/>
      </rPr>
      <t xml:space="preserve"> = (Número de m2 de construcción de comedor público realizados*100) / Número de m2 de construcción de comedor público programados</t>
    </r>
  </si>
  <si>
    <t>TRAMITES Y SERVICIOS</t>
  </si>
  <si>
    <t>NO CUENTA CON MOBILIARIO ADECUADO</t>
  </si>
  <si>
    <t xml:space="preserve">Mejorar la prestación de trámites y servicios a la ciudadanía </t>
  </si>
  <si>
    <t>Fortalecer la capacidad institucional para la prestación de trámites y servicios</t>
  </si>
  <si>
    <t>Fortalecer el equipamiento administrativo de las oficinas municipales</t>
  </si>
  <si>
    <t>2% PROGRAMA DE DESARROLLO INSTITUCIONAL MUNICIPAL</t>
  </si>
  <si>
    <t>PRESIDENTE MUNICIPAL</t>
  </si>
  <si>
    <t>1 acción</t>
  </si>
  <si>
    <r>
      <t>% de acciones realizadas</t>
    </r>
    <r>
      <rPr>
        <sz val="7"/>
        <color theme="1"/>
        <rFont val="Arial"/>
        <family val="2"/>
      </rPr>
      <t xml:space="preserve"> = (Número de acciones realizadas*100) / Número de acciones programadas</t>
    </r>
  </si>
  <si>
    <t>EL MUNICIPIO NO CUENTA CON UNA INSTANCIA CORRESPONDIENTE PARA SUPERVISION DE OBRAS</t>
  </si>
  <si>
    <t>Profesionalizar las áreas responsables de la prestación de trámites y servicios</t>
  </si>
  <si>
    <t>3% GASTOS INDIRECTOS</t>
  </si>
  <si>
    <t>PREVENCIÓN, PROTECCIÓN Y SEGURIDAD CIUDADANA</t>
  </si>
  <si>
    <t>ESCASA PREPARACIÓN Y EQUIPAMIENTO DE LOS ELEMENTOS DE SEGURIDAD PÚBLICA MUNICIPAL</t>
  </si>
  <si>
    <t xml:space="preserve">Consolidar servicio de seguridad pública municipal de calidad </t>
  </si>
  <si>
    <t>Mejorar la capacidad institucional de seguridad pública</t>
  </si>
  <si>
    <t>Profesionalizar al área de seguridad pública municipal</t>
  </si>
  <si>
    <t>PROFESIONALIZCIÓN DE POLICIAS MUNICIPALES</t>
  </si>
  <si>
    <t>SINDICO MUNICIPAL, REGIDOR DE SEGURIDAD, SECRETARIO DE SSP</t>
  </si>
  <si>
    <t>2 Certificaciones</t>
  </si>
  <si>
    <t>2 personas</t>
  </si>
  <si>
    <r>
      <t xml:space="preserve">% de policías certificados = </t>
    </r>
    <r>
      <rPr>
        <sz val="7"/>
        <rFont val="Calibri (Cuerpo)"/>
      </rPr>
      <t xml:space="preserve">(número de policías certificados*100) /número de certificaciones programadas </t>
    </r>
  </si>
  <si>
    <t>FOMENTO AGROALIMENTARIO Y DESARROLLO RURAL</t>
  </si>
  <si>
    <t>En San Juan Quiotepec no se produce lo suficiente en agroalimentos para satisfacer la demanda local, por lo que las familias son dependientes del abasto externo</t>
  </si>
  <si>
    <t>Mejorar la autosuficiencia alimentaria en San Juan Quiotepec</t>
  </si>
  <si>
    <t>Fortalecer la producción local y la infraestructura para el desarrollo rural</t>
  </si>
  <si>
    <t>Impulsar las innovaciones tecnológicas en los sistemas de producción agropecuarios</t>
  </si>
  <si>
    <t>CURSOS DE CAPACITACION SOBRE INNOVACIONES PARA SISTEMAS DE PRODUCCIÓN</t>
  </si>
  <si>
    <t>PRESIDENTE MUNICIPAL,  SECRETARIO DE SEFADER</t>
  </si>
  <si>
    <t>5 cursos</t>
  </si>
  <si>
    <t>200 personas</t>
  </si>
  <si>
    <r>
      <t xml:space="preserve">% de cursos impartidos = </t>
    </r>
    <r>
      <rPr>
        <sz val="7"/>
        <rFont val="Arial"/>
        <family val="2"/>
      </rPr>
      <t xml:space="preserve">(número de cursos impartidos *100) /número de cursos programados </t>
    </r>
  </si>
  <si>
    <t>INFRAESTRUCTURA PARA COMUNIDADES SOSTENIBLES</t>
  </si>
  <si>
    <t>LA LOCALIDAD NO CUENTA CON UN ESPACIO ADECUADO PARA QUE REALICE SUS ACTIDADES PUBLICAS</t>
  </si>
  <si>
    <t>Fortalecer la sostenibilidad de las comunidades en el territorio municipal</t>
  </si>
  <si>
    <t>Mejorar la infraestructura y equipamiento público municipal</t>
  </si>
  <si>
    <t>Robustecer la infraestructura pública municipal</t>
  </si>
  <si>
    <t>CONSTRUCCION DE TECHADO EN BIENES PÚBLICOS, EN LA LOCALIDAD SAN JUAN QUIOTEPEC</t>
  </si>
  <si>
    <t>REGIDOR DE OBRAS, SECRETARIO DE SINFRABIEN</t>
  </si>
  <si>
    <t>600 m2</t>
  </si>
  <si>
    <t>178  personas</t>
  </si>
  <si>
    <r>
      <rPr>
        <b/>
        <sz val="7"/>
        <color theme="1"/>
        <rFont val="Arial"/>
        <family val="2"/>
      </rPr>
      <t>% de metros cuadrados de techado en bienes públicos construidos</t>
    </r>
    <r>
      <rPr>
        <sz val="7"/>
        <color theme="1"/>
        <rFont val="Arial"/>
        <family val="2"/>
      </rPr>
      <t xml:space="preserve"> = (Número de metros cuadrados de techado en bienes públicos construidos*100)/Número de metros cuadrados de techado en bienes públicos programados</t>
    </r>
  </si>
  <si>
    <t>LAS CALLES SE ENCUENTRAN EN MAL ESTADO, Y MAS EN TIEMPOS DE LLUVIA ESTA INTRANSITABLE</t>
  </si>
  <si>
    <t>Mejorar la urbanización de las localidades</t>
  </si>
  <si>
    <t>CONSTRUCCION DE PAVIMENTACION A BASE DE CONCRETO HIDRAULICO EN VARIAS CALLES SIN NOMBRE, EN LA LOCALIDAD SAN JUAN QUIOTEPEC</t>
  </si>
  <si>
    <t>800 m2</t>
  </si>
  <si>
    <r>
      <rPr>
        <b/>
        <sz val="7"/>
        <color theme="1"/>
        <rFont val="Arial"/>
        <family val="2"/>
      </rPr>
      <t>% de m2 de construcción de pavimento hidráulico realizados</t>
    </r>
    <r>
      <rPr>
        <sz val="7"/>
        <color theme="1"/>
        <rFont val="Arial"/>
        <family val="2"/>
      </rPr>
      <t xml:space="preserve"> = (Número de m2 de construcción de pavimento hidráulico realizados*100)/ Número de m2 de pavimento hidráulico programados</t>
    </r>
  </si>
  <si>
    <t>EN ALGUNAS ZONAS NO SE CUENTA CON EL SERVICIO DE ENERGIA ELECTRICA</t>
  </si>
  <si>
    <t>Fortalecer la red eléctrica y de alumbrado público locales</t>
  </si>
  <si>
    <t>AMPLIACION DE LA RED DE DISTRIBUCION DE ENERGIA ELECTRICA, EN VARIAS CALLES SIN NOMBRE, EN LA LOCALIDAD SAN JUAN QUIOTEPEC</t>
  </si>
  <si>
    <t>40 postes</t>
  </si>
  <si>
    <r>
      <rPr>
        <b/>
        <sz val="7"/>
        <color theme="1"/>
        <rFont val="Arial"/>
        <family val="2"/>
      </rPr>
      <t>% de postes de ampliación de la red eléctrica instalados</t>
    </r>
    <r>
      <rPr>
        <sz val="7"/>
        <color theme="1"/>
        <rFont val="Arial"/>
        <family val="2"/>
      </rPr>
      <t xml:space="preserve"> = (Número depostes de ampliación de la red eléctrica instalados*100)/ Número de postes de ampliación de la red eléctrica programados</t>
    </r>
  </si>
  <si>
    <t>SANTA MARIA NIEVES</t>
  </si>
  <si>
    <t>LA LOCALIDAD NO CUENTA CON UN ESPACIO ADECUADO PARA REALIZAR SUS ACTIVIDADES PUBLICAS</t>
  </si>
  <si>
    <t>AMPLIACION DE TECHADO EN BIENES PÚBLICOS, EN LA LOCALIDAD SANTA MARIA NIEVES</t>
  </si>
  <si>
    <t>107  personas</t>
  </si>
  <si>
    <t>ALGUNAS ZONAS DE LA LOCALIDAD NO CUENTAN CON EL SERVICIO DE ENERGIA ELECTRICA</t>
  </si>
  <si>
    <t>AMPLIACION DE LA RED DE DISTRIBUCION DE ENERGIA ELECTRICA, EN VARIAS CALLES SIN NOMBRE, EN LA LOCALIDAD SANTA MARIA NIEVES</t>
  </si>
  <si>
    <t>24 postes</t>
  </si>
  <si>
    <t>ALGUNAS ZONAS NO CUENTAN CON EL SERVICIO DE ENERGIA ELECTRICA</t>
  </si>
  <si>
    <t>AMPLIACION DE LA RED DE DISTRIBUCION DE ENERGIA ELECTRICA, EN VARIAS CALLES SIN NOMBRE, EN LA LOCALIDAD SANTIAGO CUASIMULCO</t>
  </si>
  <si>
    <t>10 postes</t>
  </si>
  <si>
    <t>NO SE CUENTA CON UN ESPACIO ADECUADO PARA REALIZAR SUS ACTIVIDADES MUNICIPALES</t>
  </si>
  <si>
    <t>CONSTRUCCION DE TECHADO EN BIENES PÚBLICOS, EN LA LOCALIDAD SANTIAGO CUASIMULCO</t>
  </si>
  <si>
    <t>420 m2</t>
  </si>
  <si>
    <t>EN TEMPORADAS DE LLUVIA NO SE PUDE PASAR POR ESE LUGAR</t>
  </si>
  <si>
    <t>CONSTRUCCION DE MUROS DE CONTENCION EN LA LOCALIADAD DE SANTIAGO CUASIMULCO</t>
  </si>
  <si>
    <t>50 ml</t>
  </si>
  <si>
    <t>98 personas</t>
  </si>
  <si>
    <r>
      <rPr>
        <b/>
        <sz val="7"/>
        <color theme="1"/>
        <rFont val="Arial"/>
        <family val="2"/>
      </rPr>
      <t>% de metros lineales de construcción de muro de contención realizados</t>
    </r>
    <r>
      <rPr>
        <sz val="7"/>
        <color theme="1"/>
        <rFont val="Arial"/>
        <family val="2"/>
      </rPr>
      <t xml:space="preserve"> = (Número de ml de construcción de muro de contención realizados*100)/ Número de ml de construcción de muro de contención programados</t>
    </r>
  </si>
  <si>
    <t>LOS LUGARES SON INTRANSITABLES POR LAS MALAS CONDICIONES</t>
  </si>
  <si>
    <t>CONSTRUCCION DE MURO DE CONTENCION EN VARIAS CALLES SIN NOMBRE, EN LA LOCALIDAD SAN JUAN QUIOTEPEC</t>
  </si>
  <si>
    <t>60 ml</t>
  </si>
  <si>
    <t>LAS CALLES SE ENCUENTRAN EN MAL ESTADO</t>
  </si>
  <si>
    <t>CONSTRUCCION DE PAVIMENTACION A BASE DE CONCRETO HIDRAULICO EN VARIAS CALLES SIN NOMBRE, EN LA LOCALIDAD SANTA MARIA TOTOMOXTLA</t>
  </si>
  <si>
    <t>750 m2</t>
  </si>
  <si>
    <t>LAS CALLES ESTAN INTRANSITABLES DEBIDO AL MAL ESTADO</t>
  </si>
  <si>
    <t>CONSTRUCCION DE PAVIMENTACION A BASE DE CONCRETO HIDRAULICO EN VARIAS CALLES SIN NOMBRE, EN LA LOCALIDAD SANTA MARIA NIEVES</t>
  </si>
  <si>
    <t>EL LUGAR ESTA INTRANSITABLE DEBIDO AL MAL ESTADO</t>
  </si>
  <si>
    <t>CONSTRUCCION DE  MURO DE CONTENCION EN LA LOCALIDAD DE SANTIAGO CUASIMULCO</t>
  </si>
  <si>
    <t>42 ml</t>
  </si>
  <si>
    <t xml:space="preserve"> AGUA POTABLE Y SANEAMIENTO</t>
  </si>
  <si>
    <t>EN ALGUNAS ZONAS NO CUENTAN CON EL SERVICIO DE AGUA POTABLE</t>
  </si>
  <si>
    <t>Generar sostenibilidad en los servicios de agua entubada, drenaje y saneamiento públicos.</t>
  </si>
  <si>
    <t>Mejorar las redes públicas de agua, drenaje y saneamiento municipal</t>
  </si>
  <si>
    <t>Optimizar la red pública de agua entubada</t>
  </si>
  <si>
    <t>AMPLIACION DEL SISTEMA DE AGUA ENTUBADA EN LA LOCALIDAD SAN JUAN QUIOTEPEC</t>
  </si>
  <si>
    <t>REGIDOR DE OBRAS, DIRECTOR DE CEABIENESTAR</t>
  </si>
  <si>
    <t>3856 ml</t>
  </si>
  <si>
    <r>
      <t>% de metros de ampliación de sistema de agua entubada realizados</t>
    </r>
    <r>
      <rPr>
        <sz val="7"/>
        <color theme="1"/>
        <rFont val="Arial"/>
        <family val="2"/>
      </rPr>
      <t xml:space="preserve"> = (Número de ml de ampliación de sistema de agua entubada realizados*100) / Número de ml de ampliación de sistema de agua entubada programados</t>
    </r>
  </si>
  <si>
    <t>ALGUNAS ZONAS NO CUENTAN CON EL SERVICIO DE ALCANTARILLADO SANITARIO</t>
  </si>
  <si>
    <t>Fortalecer la red de drenaje público y saneamiento</t>
  </si>
  <si>
    <t xml:space="preserve">AMPLIACION DE LA RED DE ALCANTARILLADO SANITARIO EN LA LOCALIDAD DE SAN JUAN QUIOTEPEC </t>
  </si>
  <si>
    <t>1200 ml</t>
  </si>
  <si>
    <t>INFRAESTRUCTURA EDUCATIVA</t>
  </si>
  <si>
    <t>NO SE CUENTA CON UN ESPACIO ADECUADO PAR QUE TOMEN CLASES</t>
  </si>
  <si>
    <t>Consolidar el acceso a infraestructura de calidad para la población escolar</t>
  </si>
  <si>
    <t>Mejorar la infraestructura educativa</t>
  </si>
  <si>
    <t>Construir nueva infraestructura educativa</t>
  </si>
  <si>
    <t>CONSTRUCCION DE AULA  EN LA ESCUELA PRIMARIA MELCHOR OCAMPO, CON CLAVE 20DPR0113N,  EN LA LOCALIDAD SAN JUAN QUIOTEPEC</t>
  </si>
  <si>
    <t xml:space="preserve">REGIDOR DE OBRAS, REGIDORA DE EDUCACIÓN, DIRECTOR DE IOCIED </t>
  </si>
  <si>
    <t>48 m2</t>
  </si>
  <si>
    <r>
      <t>% de m2 de construcción de aulas realizados</t>
    </r>
    <r>
      <rPr>
        <sz val="7"/>
        <color theme="1"/>
        <rFont val="Arial"/>
        <family val="2"/>
      </rPr>
      <t xml:space="preserve"> = (Número de m2 de construcción de aulas realizados*100) / Número de m2 de construcción de aulas programados</t>
    </r>
  </si>
  <si>
    <t>CAMINOS Y CARRETERAS</t>
  </si>
  <si>
    <t>LOS CAMINOS SE ENCUENTRAN EN MAL ESTADO</t>
  </si>
  <si>
    <t>Incrementar la sostenibilidad de la red interna de caminos de San Juan Quiotepec</t>
  </si>
  <si>
    <t>Mejorar la red de caminos municipal</t>
  </si>
  <si>
    <t>Fortalecer el estado de los caminos rurales</t>
  </si>
  <si>
    <t>CONSTRUCCION DE PAVIMENTACION ARTESANAL CON CONCRETO HIDRAULICO A AGENCIAS MUNICIPALES DEL KILOMETRO 0+000 AL 10+244.20 DEL CAMINO DENOMINADO PATIO YOLOX A LA AGENCIA MUNICIPAL DE SANTA MARIA TOTOMOXTLA</t>
  </si>
  <si>
    <t>REGIDOR DE OBRAS,  DIRECTOR GENERAL DE CAMINOS BIENESTAR</t>
  </si>
  <si>
    <t>12000 m2</t>
  </si>
  <si>
    <t>279 personas</t>
  </si>
  <si>
    <r>
      <rPr>
        <b/>
        <sz val="7"/>
        <color theme="1"/>
        <rFont val="Arial"/>
        <family val="2"/>
      </rPr>
      <t>% de m2 de construcción de pavimento hidráulico de camino realizados</t>
    </r>
    <r>
      <rPr>
        <sz val="7"/>
        <color theme="1"/>
        <rFont val="Arial"/>
        <family val="2"/>
      </rPr>
      <t xml:space="preserve"> = (Número de m2 de construcción de pavimento hidráulico de camino realizados*100)/ Número de m2 de pavimento hidráulico de camino programados</t>
    </r>
  </si>
  <si>
    <t>NO SE CUENTA CON ACCESO A DIVERSAS ZONAS</t>
  </si>
  <si>
    <t>Realizar obras complementarias de los caminos rurales</t>
  </si>
  <si>
    <t>CONSTRUCCION DE PUENTE VEHICULAR</t>
  </si>
  <si>
    <t>150 m2</t>
  </si>
  <si>
    <r>
      <t>% de m2 de construcción de puente vehicular realizados</t>
    </r>
    <r>
      <rPr>
        <sz val="7"/>
        <color theme="1"/>
        <rFont val="Arial"/>
        <family val="2"/>
      </rPr>
      <t xml:space="preserve"> = (Número de m2 de construcción de puente vehicular realizados*100)/ Número de m2 de puente vehicular programados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</si>
</sst>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7"/>
      <name val="Calibri (Cuerpo)"/>
    </font>
    <font>
      <b/>
      <sz val="7"/>
      <name val="Calibri (Cuerpo)"/>
    </font>
    <font>
      <b/>
      <sz val="7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4165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41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tabSelected="1" workbookViewId="0">
      <selection activeCell="A2" sqref="A2"/>
    </sheetView>
  </sheetViews>
  <sheetFormatPr baseColWidth="10" defaultRowHeight="15" x14ac:dyDescent="0.25"/>
  <cols>
    <col min="1" max="1" width="19.85546875" customWidth="1"/>
    <col min="2" max="2" width="24.28515625" customWidth="1"/>
    <col min="3" max="3" width="29.28515625" customWidth="1"/>
    <col min="4" max="4" width="22.85546875" customWidth="1"/>
    <col min="5" max="5" width="22.28515625" customWidth="1"/>
    <col min="6" max="6" width="22" customWidth="1"/>
    <col min="7" max="7" width="27.85546875" customWidth="1"/>
    <col min="9" max="9" width="12.140625" bestFit="1" customWidth="1"/>
    <col min="10" max="10" width="21.7109375" customWidth="1"/>
    <col min="11" max="11" width="13.7109375" bestFit="1" customWidth="1"/>
    <col min="13" max="13" width="19.28515625" bestFit="1" customWidth="1"/>
    <col min="15" max="15" width="20.28515625" customWidth="1"/>
    <col min="16" max="16" width="24.42578125" customWidth="1"/>
  </cols>
  <sheetData>
    <row r="1" spans="1:16" ht="63" x14ac:dyDescent="0.25">
      <c r="A1" s="1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ht="72" x14ac:dyDescent="0.25">
      <c r="A2" s="2" t="s">
        <v>16</v>
      </c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  <c r="G2" s="3" t="s">
        <v>22</v>
      </c>
      <c r="H2" s="3">
        <v>17.612158000000001</v>
      </c>
      <c r="I2" s="3">
        <v>-96.559460999999999</v>
      </c>
      <c r="J2" s="3" t="s">
        <v>23</v>
      </c>
      <c r="K2" s="3">
        <v>2025</v>
      </c>
      <c r="L2" s="4">
        <v>300000</v>
      </c>
      <c r="M2" s="3" t="s">
        <v>24</v>
      </c>
      <c r="N2" s="3" t="s">
        <v>25</v>
      </c>
      <c r="O2" s="3" t="s">
        <v>26</v>
      </c>
      <c r="P2" s="5" t="s">
        <v>27</v>
      </c>
    </row>
    <row r="3" spans="1:16" ht="72" x14ac:dyDescent="0.25">
      <c r="A3" s="2" t="s">
        <v>16</v>
      </c>
      <c r="B3" s="3" t="s">
        <v>28</v>
      </c>
      <c r="C3" s="6" t="s">
        <v>18</v>
      </c>
      <c r="D3" s="3" t="s">
        <v>19</v>
      </c>
      <c r="E3" s="3" t="s">
        <v>20</v>
      </c>
      <c r="F3" s="3" t="s">
        <v>21</v>
      </c>
      <c r="G3" s="3" t="s">
        <v>29</v>
      </c>
      <c r="H3" s="3">
        <v>17.599029000000002</v>
      </c>
      <c r="I3" s="3">
        <v>-96.585352</v>
      </c>
      <c r="J3" s="3" t="s">
        <v>23</v>
      </c>
      <c r="K3" s="3">
        <v>2025</v>
      </c>
      <c r="L3" s="4">
        <v>800000</v>
      </c>
      <c r="M3" s="3" t="s">
        <v>30</v>
      </c>
      <c r="N3" s="3" t="s">
        <v>31</v>
      </c>
      <c r="O3" s="3" t="s">
        <v>32</v>
      </c>
      <c r="P3" s="5" t="s">
        <v>33</v>
      </c>
    </row>
    <row r="4" spans="1:16" ht="63" x14ac:dyDescent="0.25">
      <c r="A4" s="2" t="s">
        <v>34</v>
      </c>
      <c r="B4" s="3" t="s">
        <v>35</v>
      </c>
      <c r="C4" s="3" t="s">
        <v>36</v>
      </c>
      <c r="D4" s="3" t="s">
        <v>37</v>
      </c>
      <c r="E4" s="3" t="s">
        <v>38</v>
      </c>
      <c r="F4" s="3" t="s">
        <v>39</v>
      </c>
      <c r="G4" s="3" t="s">
        <v>40</v>
      </c>
      <c r="H4" s="3">
        <v>17.665295</v>
      </c>
      <c r="I4" s="3">
        <v>-96.397488999999993</v>
      </c>
      <c r="J4" s="3" t="s">
        <v>41</v>
      </c>
      <c r="K4" s="3">
        <v>2025</v>
      </c>
      <c r="L4" s="4">
        <v>1200000</v>
      </c>
      <c r="M4" s="3" t="s">
        <v>30</v>
      </c>
      <c r="N4" s="3" t="s">
        <v>42</v>
      </c>
      <c r="O4" s="3" t="s">
        <v>43</v>
      </c>
      <c r="P4" s="5" t="s">
        <v>44</v>
      </c>
    </row>
    <row r="5" spans="1:16" ht="63" x14ac:dyDescent="0.25">
      <c r="A5" s="2" t="s">
        <v>34</v>
      </c>
      <c r="B5" s="3" t="s">
        <v>28</v>
      </c>
      <c r="C5" s="3" t="s">
        <v>45</v>
      </c>
      <c r="D5" s="3" t="s">
        <v>37</v>
      </c>
      <c r="E5" s="3" t="s">
        <v>38</v>
      </c>
      <c r="F5" s="3" t="s">
        <v>39</v>
      </c>
      <c r="G5" s="3" t="s">
        <v>46</v>
      </c>
      <c r="H5" s="3">
        <v>17.600376000000001</v>
      </c>
      <c r="I5" s="3">
        <v>-96.592554000000007</v>
      </c>
      <c r="J5" s="3" t="s">
        <v>41</v>
      </c>
      <c r="K5" s="3">
        <v>2025</v>
      </c>
      <c r="L5" s="4">
        <v>600000</v>
      </c>
      <c r="M5" s="3" t="s">
        <v>30</v>
      </c>
      <c r="N5" s="3" t="s">
        <v>47</v>
      </c>
      <c r="O5" s="3" t="s">
        <v>48</v>
      </c>
      <c r="P5" s="5" t="s">
        <v>49</v>
      </c>
    </row>
    <row r="6" spans="1:16" ht="63" x14ac:dyDescent="0.25">
      <c r="A6" s="2" t="s">
        <v>50</v>
      </c>
      <c r="B6" s="3" t="s">
        <v>28</v>
      </c>
      <c r="C6" s="3" t="s">
        <v>51</v>
      </c>
      <c r="D6" s="3" t="s">
        <v>52</v>
      </c>
      <c r="E6" s="3" t="s">
        <v>53</v>
      </c>
      <c r="F6" s="3" t="s">
        <v>54</v>
      </c>
      <c r="G6" s="3" t="s">
        <v>55</v>
      </c>
      <c r="H6" s="3">
        <v>17.601192000000001</v>
      </c>
      <c r="I6" s="3">
        <v>-96.588070000000002</v>
      </c>
      <c r="J6" s="3" t="s">
        <v>23</v>
      </c>
      <c r="K6" s="3">
        <v>2025</v>
      </c>
      <c r="L6" s="4">
        <v>700000</v>
      </c>
      <c r="M6" s="3" t="s">
        <v>30</v>
      </c>
      <c r="N6" s="3" t="s">
        <v>56</v>
      </c>
      <c r="O6" s="3" t="s">
        <v>48</v>
      </c>
      <c r="P6" s="5" t="s">
        <v>57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"/>
  <sheetViews>
    <sheetView workbookViewId="0">
      <selection activeCell="A2" sqref="A2"/>
    </sheetView>
  </sheetViews>
  <sheetFormatPr baseColWidth="10" defaultRowHeight="15" x14ac:dyDescent="0.25"/>
  <cols>
    <col min="1" max="1" width="19.85546875" customWidth="1"/>
    <col min="2" max="2" width="24.28515625" customWidth="1"/>
    <col min="3" max="3" width="29.28515625" customWidth="1"/>
    <col min="4" max="4" width="22.85546875" customWidth="1"/>
    <col min="5" max="5" width="22.28515625" customWidth="1"/>
    <col min="6" max="6" width="22" customWidth="1"/>
    <col min="7" max="7" width="27.85546875" customWidth="1"/>
    <col min="9" max="9" width="12.140625" bestFit="1" customWidth="1"/>
    <col min="10" max="10" width="21.7109375" customWidth="1"/>
    <col min="11" max="11" width="13.7109375" bestFit="1" customWidth="1"/>
    <col min="13" max="13" width="19.28515625" bestFit="1" customWidth="1"/>
    <col min="15" max="15" width="20.28515625" customWidth="1"/>
    <col min="16" max="16" width="24.42578125" customWidth="1"/>
  </cols>
  <sheetData>
    <row r="1" spans="1:16" ht="63" x14ac:dyDescent="0.25">
      <c r="A1" s="1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ht="27" x14ac:dyDescent="0.25">
      <c r="A2" s="2" t="s">
        <v>58</v>
      </c>
      <c r="B2" s="3" t="s">
        <v>28</v>
      </c>
      <c r="C2" s="3" t="s">
        <v>59</v>
      </c>
      <c r="D2" s="3" t="s">
        <v>60</v>
      </c>
      <c r="E2" s="3" t="s">
        <v>61</v>
      </c>
      <c r="F2" s="3" t="s">
        <v>62</v>
      </c>
      <c r="G2" s="3" t="s">
        <v>63</v>
      </c>
      <c r="H2" s="3">
        <v>17.601192000000001</v>
      </c>
      <c r="I2" s="3">
        <v>-96.588070000000002</v>
      </c>
      <c r="J2" s="3" t="s">
        <v>64</v>
      </c>
      <c r="K2" s="3">
        <v>2025</v>
      </c>
      <c r="L2" s="4">
        <v>132353</v>
      </c>
      <c r="M2" s="3" t="s">
        <v>24</v>
      </c>
      <c r="N2" s="3" t="s">
        <v>65</v>
      </c>
      <c r="O2" s="3" t="s">
        <v>32</v>
      </c>
      <c r="P2" s="5" t="s">
        <v>66</v>
      </c>
    </row>
    <row r="3" spans="1:16" ht="27" x14ac:dyDescent="0.25">
      <c r="A3" s="2" t="s">
        <v>58</v>
      </c>
      <c r="B3" s="3" t="s">
        <v>28</v>
      </c>
      <c r="C3" s="3" t="s">
        <v>67</v>
      </c>
      <c r="D3" s="3" t="s">
        <v>60</v>
      </c>
      <c r="E3" s="3" t="s">
        <v>61</v>
      </c>
      <c r="F3" s="3" t="s">
        <v>68</v>
      </c>
      <c r="G3" s="3" t="s">
        <v>69</v>
      </c>
      <c r="H3" s="3">
        <v>17.601192000000001</v>
      </c>
      <c r="I3" s="3">
        <v>-96.588070000000002</v>
      </c>
      <c r="J3" s="3" t="s">
        <v>64</v>
      </c>
      <c r="K3" s="3">
        <v>2025</v>
      </c>
      <c r="L3" s="4">
        <v>198530</v>
      </c>
      <c r="M3" s="3" t="s">
        <v>24</v>
      </c>
      <c r="N3" s="3" t="s">
        <v>65</v>
      </c>
      <c r="O3" s="3" t="s">
        <v>48</v>
      </c>
      <c r="P3" s="5" t="s">
        <v>66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"/>
  <sheetViews>
    <sheetView workbookViewId="0">
      <selection activeCell="A2" sqref="A2"/>
    </sheetView>
  </sheetViews>
  <sheetFormatPr baseColWidth="10" defaultRowHeight="15" x14ac:dyDescent="0.25"/>
  <cols>
    <col min="1" max="1" width="19.85546875" customWidth="1"/>
    <col min="2" max="2" width="24.28515625" customWidth="1"/>
    <col min="3" max="3" width="29.28515625" customWidth="1"/>
    <col min="4" max="4" width="22.85546875" customWidth="1"/>
    <col min="5" max="5" width="22.28515625" customWidth="1"/>
    <col min="6" max="6" width="22" customWidth="1"/>
    <col min="7" max="7" width="27.85546875" customWidth="1"/>
    <col min="9" max="9" width="12.140625" bestFit="1" customWidth="1"/>
    <col min="10" max="10" width="21.7109375" customWidth="1"/>
    <col min="11" max="11" width="13.7109375" bestFit="1" customWidth="1"/>
    <col min="13" max="13" width="19.28515625" bestFit="1" customWidth="1"/>
    <col min="15" max="15" width="20.28515625" customWidth="1"/>
    <col min="16" max="16" width="24.42578125" customWidth="1"/>
  </cols>
  <sheetData>
    <row r="1" spans="1:16" ht="63" x14ac:dyDescent="0.25">
      <c r="A1" s="1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ht="36" x14ac:dyDescent="0.25">
      <c r="A2" s="2" t="s">
        <v>70</v>
      </c>
      <c r="B2" s="2" t="s">
        <v>28</v>
      </c>
      <c r="C2" s="7" t="s">
        <v>71</v>
      </c>
      <c r="D2" s="8" t="s">
        <v>72</v>
      </c>
      <c r="E2" s="8" t="s">
        <v>73</v>
      </c>
      <c r="F2" s="8" t="s">
        <v>74</v>
      </c>
      <c r="G2" s="3" t="s">
        <v>75</v>
      </c>
      <c r="H2" s="3">
        <v>17.599029000000002</v>
      </c>
      <c r="I2" s="3">
        <v>-96.585352</v>
      </c>
      <c r="J2" s="3" t="s">
        <v>76</v>
      </c>
      <c r="K2" s="9">
        <v>2025</v>
      </c>
      <c r="L2" s="4">
        <v>160000</v>
      </c>
      <c r="M2" s="10" t="s">
        <v>30</v>
      </c>
      <c r="N2" s="9" t="s">
        <v>77</v>
      </c>
      <c r="O2" s="9" t="s">
        <v>78</v>
      </c>
      <c r="P2" s="11" t="s">
        <v>79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"/>
  <sheetViews>
    <sheetView workbookViewId="0">
      <selection activeCell="A2" sqref="A2"/>
    </sheetView>
  </sheetViews>
  <sheetFormatPr baseColWidth="10" defaultRowHeight="15" x14ac:dyDescent="0.25"/>
  <cols>
    <col min="1" max="1" width="19.85546875" customWidth="1"/>
    <col min="2" max="2" width="24.28515625" customWidth="1"/>
    <col min="3" max="3" width="29.28515625" customWidth="1"/>
    <col min="4" max="4" width="22.85546875" customWidth="1"/>
    <col min="5" max="5" width="22.28515625" customWidth="1"/>
    <col min="6" max="6" width="22" customWidth="1"/>
    <col min="7" max="7" width="27.85546875" customWidth="1"/>
    <col min="9" max="9" width="12.140625" bestFit="1" customWidth="1"/>
    <col min="10" max="10" width="21.7109375" customWidth="1"/>
    <col min="11" max="11" width="13.7109375" bestFit="1" customWidth="1"/>
    <col min="13" max="13" width="19.28515625" bestFit="1" customWidth="1"/>
    <col min="15" max="15" width="20.28515625" customWidth="1"/>
    <col min="16" max="16" width="24.42578125" customWidth="1"/>
  </cols>
  <sheetData>
    <row r="1" spans="1:16" ht="63" x14ac:dyDescent="0.25">
      <c r="A1" s="1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ht="36" x14ac:dyDescent="0.25">
      <c r="A2" s="2" t="s">
        <v>80</v>
      </c>
      <c r="B2" s="2" t="s">
        <v>28</v>
      </c>
      <c r="C2" s="12" t="s">
        <v>81</v>
      </c>
      <c r="D2" s="2" t="s">
        <v>82</v>
      </c>
      <c r="E2" s="2" t="s">
        <v>83</v>
      </c>
      <c r="F2" s="2" t="s">
        <v>84</v>
      </c>
      <c r="G2" s="3" t="s">
        <v>85</v>
      </c>
      <c r="H2" s="3">
        <v>17.599029000000002</v>
      </c>
      <c r="I2" s="3">
        <v>-96.585352</v>
      </c>
      <c r="J2" s="3" t="s">
        <v>86</v>
      </c>
      <c r="K2" s="3">
        <v>2025</v>
      </c>
      <c r="L2" s="4">
        <v>60000</v>
      </c>
      <c r="M2" s="10" t="s">
        <v>30</v>
      </c>
      <c r="N2" s="3" t="s">
        <v>87</v>
      </c>
      <c r="O2" s="3" t="s">
        <v>88</v>
      </c>
      <c r="P2" s="13" t="s">
        <v>89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8"/>
  <sheetViews>
    <sheetView workbookViewId="0">
      <selection activeCell="A2" sqref="A2"/>
    </sheetView>
  </sheetViews>
  <sheetFormatPr baseColWidth="10" defaultRowHeight="15" x14ac:dyDescent="0.25"/>
  <cols>
    <col min="1" max="1" width="19.85546875" customWidth="1"/>
    <col min="2" max="2" width="24.28515625" customWidth="1"/>
    <col min="3" max="3" width="29.28515625" customWidth="1"/>
    <col min="4" max="4" width="22.85546875" customWidth="1"/>
    <col min="5" max="5" width="22.28515625" customWidth="1"/>
    <col min="6" max="6" width="22" customWidth="1"/>
    <col min="7" max="7" width="27.85546875" customWidth="1"/>
    <col min="9" max="9" width="12.140625" bestFit="1" customWidth="1"/>
    <col min="10" max="10" width="21.7109375" customWidth="1"/>
    <col min="11" max="11" width="13.7109375" bestFit="1" customWidth="1"/>
    <col min="13" max="13" width="19.28515625" bestFit="1" customWidth="1"/>
    <col min="15" max="15" width="20.28515625" customWidth="1"/>
    <col min="16" max="16" width="24.42578125" customWidth="1"/>
  </cols>
  <sheetData>
    <row r="1" spans="1:16" ht="63" x14ac:dyDescent="0.25">
      <c r="A1" s="1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ht="63" x14ac:dyDescent="0.25">
      <c r="A2" s="2" t="s">
        <v>90</v>
      </c>
      <c r="B2" s="3" t="s">
        <v>28</v>
      </c>
      <c r="C2" s="3" t="s">
        <v>91</v>
      </c>
      <c r="D2" s="3" t="s">
        <v>92</v>
      </c>
      <c r="E2" s="3" t="s">
        <v>93</v>
      </c>
      <c r="F2" s="3" t="s">
        <v>94</v>
      </c>
      <c r="G2" s="3" t="s">
        <v>95</v>
      </c>
      <c r="H2" s="3">
        <v>17.597832</v>
      </c>
      <c r="I2" s="3">
        <v>-96.590536999999998</v>
      </c>
      <c r="J2" s="3" t="s">
        <v>96</v>
      </c>
      <c r="K2" s="3">
        <v>2025</v>
      </c>
      <c r="L2" s="4">
        <v>600000</v>
      </c>
      <c r="M2" s="3" t="s">
        <v>24</v>
      </c>
      <c r="N2" s="3" t="s">
        <v>97</v>
      </c>
      <c r="O2" s="3" t="s">
        <v>98</v>
      </c>
      <c r="P2" s="3" t="s">
        <v>99</v>
      </c>
    </row>
    <row r="3" spans="1:16" ht="54" x14ac:dyDescent="0.25">
      <c r="A3" s="2" t="s">
        <v>90</v>
      </c>
      <c r="B3" s="3" t="s">
        <v>28</v>
      </c>
      <c r="C3" s="3" t="s">
        <v>100</v>
      </c>
      <c r="D3" s="3" t="s">
        <v>92</v>
      </c>
      <c r="E3" s="3" t="s">
        <v>93</v>
      </c>
      <c r="F3" s="3" t="s">
        <v>101</v>
      </c>
      <c r="G3" s="3" t="s">
        <v>102</v>
      </c>
      <c r="H3" s="3">
        <v>17.600324000000001</v>
      </c>
      <c r="I3" s="3">
        <v>-96.588159000000005</v>
      </c>
      <c r="J3" s="3" t="s">
        <v>96</v>
      </c>
      <c r="K3" s="3">
        <v>2025</v>
      </c>
      <c r="L3" s="4">
        <f>1200*800</f>
        <v>960000</v>
      </c>
      <c r="M3" s="3" t="s">
        <v>24</v>
      </c>
      <c r="N3" s="3" t="s">
        <v>103</v>
      </c>
      <c r="O3" s="3" t="s">
        <v>48</v>
      </c>
      <c r="P3" s="13" t="s">
        <v>104</v>
      </c>
    </row>
    <row r="4" spans="1:16" ht="54" x14ac:dyDescent="0.25">
      <c r="A4" s="2" t="s">
        <v>90</v>
      </c>
      <c r="B4" s="3" t="s">
        <v>28</v>
      </c>
      <c r="C4" s="3" t="s">
        <v>105</v>
      </c>
      <c r="D4" s="3" t="s">
        <v>92</v>
      </c>
      <c r="E4" s="3" t="s">
        <v>93</v>
      </c>
      <c r="F4" s="3" t="s">
        <v>106</v>
      </c>
      <c r="G4" s="3" t="s">
        <v>107</v>
      </c>
      <c r="H4" s="3">
        <v>17.599029000000002</v>
      </c>
      <c r="I4" s="3">
        <v>-96.585352</v>
      </c>
      <c r="J4" s="3" t="s">
        <v>96</v>
      </c>
      <c r="K4" s="3">
        <v>2025</v>
      </c>
      <c r="L4" s="4">
        <f>25000*40</f>
        <v>1000000</v>
      </c>
      <c r="M4" s="10" t="s">
        <v>24</v>
      </c>
      <c r="N4" s="3" t="s">
        <v>108</v>
      </c>
      <c r="O4" s="3" t="s">
        <v>48</v>
      </c>
      <c r="P4" s="5" t="s">
        <v>109</v>
      </c>
    </row>
    <row r="5" spans="1:16" ht="63" x14ac:dyDescent="0.25">
      <c r="A5" s="2" t="s">
        <v>90</v>
      </c>
      <c r="B5" s="3" t="s">
        <v>110</v>
      </c>
      <c r="C5" s="3" t="s">
        <v>111</v>
      </c>
      <c r="D5" s="3" t="s">
        <v>92</v>
      </c>
      <c r="E5" s="3" t="s">
        <v>93</v>
      </c>
      <c r="F5" s="3" t="s">
        <v>94</v>
      </c>
      <c r="G5" s="3" t="s">
        <v>112</v>
      </c>
      <c r="H5" s="3">
        <v>17.627120999999999</v>
      </c>
      <c r="I5" s="3">
        <v>-96.563119999999998</v>
      </c>
      <c r="J5" s="3" t="s">
        <v>96</v>
      </c>
      <c r="K5" s="3">
        <v>2025</v>
      </c>
      <c r="L5" s="4">
        <v>600000</v>
      </c>
      <c r="M5" s="3" t="s">
        <v>24</v>
      </c>
      <c r="N5" s="3" t="s">
        <v>31</v>
      </c>
      <c r="O5" s="3" t="s">
        <v>113</v>
      </c>
      <c r="P5" s="3" t="s">
        <v>99</v>
      </c>
    </row>
    <row r="6" spans="1:16" ht="54" x14ac:dyDescent="0.25">
      <c r="A6" s="2" t="s">
        <v>90</v>
      </c>
      <c r="B6" s="3" t="s">
        <v>110</v>
      </c>
      <c r="C6" s="3" t="s">
        <v>114</v>
      </c>
      <c r="D6" s="3" t="s">
        <v>92</v>
      </c>
      <c r="E6" s="3" t="s">
        <v>93</v>
      </c>
      <c r="F6" s="3" t="s">
        <v>106</v>
      </c>
      <c r="G6" s="3" t="s">
        <v>115</v>
      </c>
      <c r="H6" s="3">
        <v>17.626058</v>
      </c>
      <c r="I6" s="3">
        <v>-96.561250000000001</v>
      </c>
      <c r="J6" s="3" t="s">
        <v>96</v>
      </c>
      <c r="K6" s="3">
        <v>2025</v>
      </c>
      <c r="L6" s="4">
        <f>25000*24</f>
        <v>600000</v>
      </c>
      <c r="M6" s="3" t="s">
        <v>24</v>
      </c>
      <c r="N6" s="3" t="s">
        <v>116</v>
      </c>
      <c r="O6" s="3" t="s">
        <v>113</v>
      </c>
      <c r="P6" s="5" t="s">
        <v>109</v>
      </c>
    </row>
    <row r="7" spans="1:16" ht="54" x14ac:dyDescent="0.25">
      <c r="A7" s="2" t="s">
        <v>90</v>
      </c>
      <c r="B7" s="3" t="s">
        <v>35</v>
      </c>
      <c r="C7" s="3" t="s">
        <v>117</v>
      </c>
      <c r="D7" s="3" t="s">
        <v>92</v>
      </c>
      <c r="E7" s="3" t="s">
        <v>93</v>
      </c>
      <c r="F7" s="3" t="s">
        <v>106</v>
      </c>
      <c r="G7" s="3" t="s">
        <v>118</v>
      </c>
      <c r="H7" s="3">
        <v>17.665510000000001</v>
      </c>
      <c r="I7" s="3">
        <v>-96.396499000000006</v>
      </c>
      <c r="J7" s="3" t="s">
        <v>96</v>
      </c>
      <c r="K7" s="3">
        <v>2025</v>
      </c>
      <c r="L7" s="4">
        <f>25000*10</f>
        <v>250000</v>
      </c>
      <c r="M7" s="3" t="s">
        <v>24</v>
      </c>
      <c r="N7" s="3" t="s">
        <v>119</v>
      </c>
      <c r="O7" s="3" t="s">
        <v>43</v>
      </c>
      <c r="P7" s="5" t="s">
        <v>109</v>
      </c>
    </row>
    <row r="8" spans="1:16" ht="63" x14ac:dyDescent="0.25">
      <c r="A8" s="2" t="s">
        <v>90</v>
      </c>
      <c r="B8" s="3" t="s">
        <v>35</v>
      </c>
      <c r="C8" s="3" t="s">
        <v>120</v>
      </c>
      <c r="D8" s="3" t="s">
        <v>92</v>
      </c>
      <c r="E8" s="3" t="s">
        <v>93</v>
      </c>
      <c r="F8" s="3" t="s">
        <v>94</v>
      </c>
      <c r="G8" s="3" t="s">
        <v>121</v>
      </c>
      <c r="H8" s="3">
        <v>17.665434000000001</v>
      </c>
      <c r="I8" s="3">
        <v>-96.397478000000007</v>
      </c>
      <c r="J8" s="3" t="s">
        <v>96</v>
      </c>
      <c r="K8" s="3">
        <v>2025</v>
      </c>
      <c r="L8" s="4">
        <v>600000</v>
      </c>
      <c r="M8" s="3" t="s">
        <v>24</v>
      </c>
      <c r="N8" s="3" t="s">
        <v>122</v>
      </c>
      <c r="O8" s="3" t="s">
        <v>43</v>
      </c>
      <c r="P8" s="3" t="s">
        <v>99</v>
      </c>
    </row>
    <row r="9" spans="1:16" ht="63" x14ac:dyDescent="0.25">
      <c r="A9" s="2" t="s">
        <v>90</v>
      </c>
      <c r="B9" s="3" t="s">
        <v>35</v>
      </c>
      <c r="C9" s="3" t="s">
        <v>123</v>
      </c>
      <c r="D9" s="3" t="s">
        <v>92</v>
      </c>
      <c r="E9" s="3" t="s">
        <v>93</v>
      </c>
      <c r="F9" s="3" t="s">
        <v>101</v>
      </c>
      <c r="G9" s="3" t="s">
        <v>124</v>
      </c>
      <c r="H9" s="3">
        <v>17.665510000000001</v>
      </c>
      <c r="I9" s="3">
        <v>-96.396499000000006</v>
      </c>
      <c r="J9" s="3" t="s">
        <v>96</v>
      </c>
      <c r="K9" s="3">
        <v>2025</v>
      </c>
      <c r="L9" s="4">
        <f>50*8000</f>
        <v>400000</v>
      </c>
      <c r="M9" s="3" t="s">
        <v>24</v>
      </c>
      <c r="N9" s="3" t="s">
        <v>125</v>
      </c>
      <c r="O9" s="3" t="s">
        <v>126</v>
      </c>
      <c r="P9" s="5" t="s">
        <v>127</v>
      </c>
    </row>
    <row r="10" spans="1:16" ht="63" x14ac:dyDescent="0.25">
      <c r="A10" s="2" t="s">
        <v>90</v>
      </c>
      <c r="B10" s="3" t="s">
        <v>28</v>
      </c>
      <c r="C10" s="3" t="s">
        <v>128</v>
      </c>
      <c r="D10" s="3" t="s">
        <v>92</v>
      </c>
      <c r="E10" s="3" t="s">
        <v>93</v>
      </c>
      <c r="F10" s="3" t="s">
        <v>101</v>
      </c>
      <c r="G10" s="3" t="s">
        <v>129</v>
      </c>
      <c r="H10" s="3">
        <v>17.599029000000002</v>
      </c>
      <c r="I10" s="3">
        <v>-96.585352</v>
      </c>
      <c r="J10" s="3" t="s">
        <v>96</v>
      </c>
      <c r="K10" s="3">
        <v>2025</v>
      </c>
      <c r="L10" s="4">
        <f>60*8000</f>
        <v>480000</v>
      </c>
      <c r="M10" s="3" t="s">
        <v>30</v>
      </c>
      <c r="N10" s="3" t="s">
        <v>130</v>
      </c>
      <c r="O10" s="3" t="s">
        <v>48</v>
      </c>
      <c r="P10" s="5" t="s">
        <v>127</v>
      </c>
    </row>
    <row r="11" spans="1:16" ht="54" x14ac:dyDescent="0.25">
      <c r="A11" s="2" t="s">
        <v>90</v>
      </c>
      <c r="B11" s="3" t="s">
        <v>17</v>
      </c>
      <c r="C11" s="3" t="s">
        <v>131</v>
      </c>
      <c r="D11" s="3" t="s">
        <v>92</v>
      </c>
      <c r="E11" s="3" t="s">
        <v>93</v>
      </c>
      <c r="F11" s="3" t="s">
        <v>101</v>
      </c>
      <c r="G11" s="3" t="s">
        <v>132</v>
      </c>
      <c r="H11" s="3">
        <v>17.612525000000002</v>
      </c>
      <c r="I11" s="3">
        <v>-96.559586999999993</v>
      </c>
      <c r="J11" s="3" t="s">
        <v>96</v>
      </c>
      <c r="K11" s="3">
        <v>2025</v>
      </c>
      <c r="L11" s="4">
        <f>1200*750</f>
        <v>900000</v>
      </c>
      <c r="M11" s="3" t="s">
        <v>30</v>
      </c>
      <c r="N11" s="3" t="s">
        <v>133</v>
      </c>
      <c r="O11" s="3" t="s">
        <v>26</v>
      </c>
      <c r="P11" s="13" t="s">
        <v>104</v>
      </c>
    </row>
    <row r="12" spans="1:16" ht="54" x14ac:dyDescent="0.25">
      <c r="A12" s="2" t="s">
        <v>90</v>
      </c>
      <c r="B12" s="3" t="s">
        <v>110</v>
      </c>
      <c r="C12" s="3" t="s">
        <v>134</v>
      </c>
      <c r="D12" s="3" t="s">
        <v>92</v>
      </c>
      <c r="E12" s="3" t="s">
        <v>93</v>
      </c>
      <c r="F12" s="3" t="s">
        <v>101</v>
      </c>
      <c r="G12" s="3" t="s">
        <v>135</v>
      </c>
      <c r="H12" s="3">
        <v>17.627321999999999</v>
      </c>
      <c r="I12" s="3">
        <v>-96.561503999999999</v>
      </c>
      <c r="J12" s="3" t="s">
        <v>96</v>
      </c>
      <c r="K12" s="3">
        <v>2025</v>
      </c>
      <c r="L12" s="4">
        <f>1200*750</f>
        <v>900000</v>
      </c>
      <c r="M12" s="3" t="s">
        <v>30</v>
      </c>
      <c r="N12" s="3" t="s">
        <v>133</v>
      </c>
      <c r="O12" s="3" t="s">
        <v>113</v>
      </c>
      <c r="P12" s="13" t="s">
        <v>104</v>
      </c>
    </row>
    <row r="13" spans="1:16" ht="63" x14ac:dyDescent="0.25">
      <c r="A13" s="2" t="s">
        <v>90</v>
      </c>
      <c r="B13" s="3" t="s">
        <v>35</v>
      </c>
      <c r="C13" s="3" t="s">
        <v>136</v>
      </c>
      <c r="D13" s="3" t="s">
        <v>92</v>
      </c>
      <c r="E13" s="3" t="s">
        <v>93</v>
      </c>
      <c r="F13" s="3" t="s">
        <v>101</v>
      </c>
      <c r="G13" s="3" t="s">
        <v>137</v>
      </c>
      <c r="H13" s="3">
        <v>17.665588</v>
      </c>
      <c r="I13" s="3">
        <v>-96.394002</v>
      </c>
      <c r="J13" s="3" t="s">
        <v>96</v>
      </c>
      <c r="K13" s="3">
        <v>2025</v>
      </c>
      <c r="L13" s="4">
        <f>42*8000</f>
        <v>336000</v>
      </c>
      <c r="M13" s="3" t="s">
        <v>30</v>
      </c>
      <c r="N13" s="3" t="s">
        <v>138</v>
      </c>
      <c r="O13" s="3" t="s">
        <v>126</v>
      </c>
      <c r="P13" s="5" t="s">
        <v>127</v>
      </c>
    </row>
    <row r="14" spans="1:16" ht="63" x14ac:dyDescent="0.25">
      <c r="A14" s="2" t="s">
        <v>139</v>
      </c>
      <c r="B14" s="3" t="s">
        <v>28</v>
      </c>
      <c r="C14" s="3" t="s">
        <v>140</v>
      </c>
      <c r="D14" s="3" t="s">
        <v>141</v>
      </c>
      <c r="E14" s="3" t="s">
        <v>142</v>
      </c>
      <c r="F14" s="3" t="s">
        <v>143</v>
      </c>
      <c r="G14" s="3" t="s">
        <v>144</v>
      </c>
      <c r="H14" s="14">
        <v>17.599029000000002</v>
      </c>
      <c r="I14" s="14">
        <v>-96.585352</v>
      </c>
      <c r="J14" s="3" t="s">
        <v>145</v>
      </c>
      <c r="K14" s="3">
        <v>2025</v>
      </c>
      <c r="L14" s="4">
        <v>2000000</v>
      </c>
      <c r="M14" s="3" t="s">
        <v>30</v>
      </c>
      <c r="N14" s="14" t="s">
        <v>146</v>
      </c>
      <c r="O14" s="3" t="s">
        <v>48</v>
      </c>
      <c r="P14" s="5" t="s">
        <v>147</v>
      </c>
    </row>
    <row r="15" spans="1:16" ht="63" x14ac:dyDescent="0.25">
      <c r="A15" s="2" t="s">
        <v>139</v>
      </c>
      <c r="B15" s="3" t="s">
        <v>28</v>
      </c>
      <c r="C15" s="3" t="s">
        <v>148</v>
      </c>
      <c r="D15" s="3" t="s">
        <v>141</v>
      </c>
      <c r="E15" s="3" t="s">
        <v>142</v>
      </c>
      <c r="F15" s="3" t="s">
        <v>149</v>
      </c>
      <c r="G15" s="3" t="s">
        <v>150</v>
      </c>
      <c r="H15" s="3">
        <v>17.600926999999999</v>
      </c>
      <c r="I15" s="3">
        <v>-96.590706999999995</v>
      </c>
      <c r="J15" s="3" t="s">
        <v>145</v>
      </c>
      <c r="K15" s="3">
        <v>2025</v>
      </c>
      <c r="L15" s="4">
        <v>1200000</v>
      </c>
      <c r="M15" s="3" t="s">
        <v>30</v>
      </c>
      <c r="N15" s="3" t="s">
        <v>151</v>
      </c>
      <c r="O15" s="3" t="s">
        <v>48</v>
      </c>
      <c r="P15" s="5" t="s">
        <v>147</v>
      </c>
    </row>
    <row r="16" spans="1:16" ht="45" x14ac:dyDescent="0.25">
      <c r="A16" s="2" t="s">
        <v>152</v>
      </c>
      <c r="B16" s="3" t="s">
        <v>28</v>
      </c>
      <c r="C16" s="3" t="s">
        <v>153</v>
      </c>
      <c r="D16" s="3" t="s">
        <v>154</v>
      </c>
      <c r="E16" s="3" t="s">
        <v>155</v>
      </c>
      <c r="F16" s="3" t="s">
        <v>156</v>
      </c>
      <c r="G16" s="3" t="s">
        <v>157</v>
      </c>
      <c r="H16" s="3">
        <v>17.599029000000002</v>
      </c>
      <c r="I16" s="3">
        <v>-96.585352</v>
      </c>
      <c r="J16" s="3" t="s">
        <v>158</v>
      </c>
      <c r="K16" s="3">
        <v>2025</v>
      </c>
      <c r="L16" s="4">
        <v>700000</v>
      </c>
      <c r="M16" s="3" t="s">
        <v>30</v>
      </c>
      <c r="N16" s="3" t="s">
        <v>159</v>
      </c>
      <c r="O16" s="3" t="s">
        <v>48</v>
      </c>
      <c r="P16" s="5" t="s">
        <v>160</v>
      </c>
    </row>
    <row r="17" spans="1:16" ht="63" x14ac:dyDescent="0.25">
      <c r="A17" s="2" t="s">
        <v>161</v>
      </c>
      <c r="B17" s="3" t="s">
        <v>17</v>
      </c>
      <c r="C17" s="3" t="s">
        <v>162</v>
      </c>
      <c r="D17" s="3" t="s">
        <v>163</v>
      </c>
      <c r="E17" s="3" t="s">
        <v>164</v>
      </c>
      <c r="F17" s="3" t="s">
        <v>165</v>
      </c>
      <c r="G17" s="3" t="s">
        <v>166</v>
      </c>
      <c r="H17" s="3">
        <v>17.605028000000001</v>
      </c>
      <c r="I17" s="3">
        <v>-96.564093</v>
      </c>
      <c r="J17" s="14" t="s">
        <v>167</v>
      </c>
      <c r="K17" s="3">
        <v>2025</v>
      </c>
      <c r="L17" s="4">
        <f>1000*12000</f>
        <v>12000000</v>
      </c>
      <c r="M17" s="3" t="s">
        <v>30</v>
      </c>
      <c r="N17" s="15" t="s">
        <v>168</v>
      </c>
      <c r="O17" s="3" t="s">
        <v>169</v>
      </c>
      <c r="P17" s="5" t="s">
        <v>170</v>
      </c>
    </row>
    <row r="18" spans="1:16" ht="54" x14ac:dyDescent="0.25">
      <c r="A18" s="2" t="s">
        <v>161</v>
      </c>
      <c r="B18" s="3" t="s">
        <v>35</v>
      </c>
      <c r="C18" s="3" t="s">
        <v>171</v>
      </c>
      <c r="D18" s="3" t="s">
        <v>163</v>
      </c>
      <c r="E18" s="3" t="s">
        <v>164</v>
      </c>
      <c r="F18" s="3" t="s">
        <v>172</v>
      </c>
      <c r="G18" s="3" t="s">
        <v>173</v>
      </c>
      <c r="H18" s="3">
        <v>17.656613</v>
      </c>
      <c r="I18" s="3">
        <v>-96.395448999999999</v>
      </c>
      <c r="J18" s="14" t="s">
        <v>167</v>
      </c>
      <c r="K18" s="3">
        <v>2025</v>
      </c>
      <c r="L18" s="4">
        <v>850000</v>
      </c>
      <c r="M18" s="3" t="s">
        <v>30</v>
      </c>
      <c r="N18" s="3" t="s">
        <v>174</v>
      </c>
      <c r="O18" s="3" t="s">
        <v>126</v>
      </c>
      <c r="P18" s="5" t="s">
        <v>175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EJE 1</vt:lpstr>
      <vt:lpstr>EJE 2</vt:lpstr>
      <vt:lpstr>EJE 3</vt:lpstr>
      <vt:lpstr>EJE 4</vt:lpstr>
      <vt:lpstr>EJE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Nahúm Efrén</dc:creator>
  <cp:lastModifiedBy>arellano</cp:lastModifiedBy>
  <dcterms:created xsi:type="dcterms:W3CDTF">2025-05-07T20:24:03Z</dcterms:created>
  <dcterms:modified xsi:type="dcterms:W3CDTF">2025-08-17T21:20:33Z</dcterms:modified>
</cp:coreProperties>
</file>