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1.-TETEPEC\2026\PLAN DE DESARROLLO MUNICIPAL\"/>
    </mc:Choice>
  </mc:AlternateContent>
  <xr:revisionPtr revIDLastSave="0" documentId="13_ncr:1_{30FCDF07-A276-4D2F-8D8D-40BC3DC6F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 1" sheetId="1" r:id="rId1"/>
    <sheet name="EJE 2" sheetId="6" r:id="rId2"/>
    <sheet name="EJE 3" sheetId="7" r:id="rId3"/>
    <sheet name="EJE 4" sheetId="8" r:id="rId4"/>
    <sheet name="EJE 5" sheetId="9" r:id="rId5"/>
  </sheets>
  <calcPr calcId="18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9" l="1"/>
  <c r="I7" i="9"/>
  <c r="I5" i="9"/>
  <c r="I4" i="9"/>
  <c r="I3" i="9"/>
  <c r="I2" i="9"/>
  <c r="I4" i="8"/>
  <c r="I3" i="8"/>
  <c r="I2" i="8"/>
  <c r="I2" i="6"/>
  <c r="I7" i="1"/>
</calcChain>
</file>

<file path=xl/sharedStrings.xml><?xml version="1.0" encoding="utf-8"?>
<sst xmlns="http://schemas.openxmlformats.org/spreadsheetml/2006/main" count="495" uniqueCount="339">
  <si>
    <t>LOCALIDAD</t>
  </si>
  <si>
    <t>PROBLEMA</t>
  </si>
  <si>
    <t>OBJETIVO</t>
  </si>
  <si>
    <t>ESTRATEGIA</t>
  </si>
  <si>
    <t>LÍNEA DE ACCIÓN</t>
  </si>
  <si>
    <t>PROYECTO</t>
  </si>
  <si>
    <t>LATITUD</t>
  </si>
  <si>
    <t>LONGITUD</t>
  </si>
  <si>
    <t>ACTORES INVOLUCRADOS</t>
  </si>
  <si>
    <t>PERIODO DE EJECUCIÓN</t>
  </si>
  <si>
    <t>COSTO</t>
  </si>
  <si>
    <t>FUENTE FINANCIAMIENTO</t>
  </si>
  <si>
    <t>META</t>
  </si>
  <si>
    <t>BENEFICIARIOS</t>
  </si>
  <si>
    <t>INDICADOR</t>
  </si>
  <si>
    <t>TEMA</t>
  </si>
  <si>
    <t>Garantizar el
acceso al agua
potable a las
comunidades</t>
  </si>
  <si>
    <t>Mejorar la
infraestructura
hidráulica rural</t>
  </si>
  <si>
    <t>Construcción y
mejoramiento
del sistema de
agua potable</t>
  </si>
  <si>
    <t>Municipio,
CONAGUA
Comité de
obra
Comunidad</t>
  </si>
  <si>
    <t>$</t>
  </si>
  <si>
    <t>FAIS,
CONAGUA
Recursos
municipales</t>
  </si>
  <si>
    <t>Un pozo
artesiano,
redes de
distribución y
un sistema
de agua
entubada
funcionales</t>
  </si>
  <si>
    <t>485
familias</t>
  </si>
  <si>
    <t>% de
viviendas
conectadas
al agua
potable</t>
  </si>
  <si>
    <t xml:space="preserve">Garantizar el
acceso al agua
potable a las
comunidades
</t>
  </si>
  <si>
    <t>ejecutar una
infraestructura
hídrica que
permita
almacenar y
distribuir agua
potable de
manera
segura,
continua y
suficiente</t>
  </si>
  <si>
    <t>Construcción
de tanque
público de
agua
potable</t>
  </si>
  <si>
    <t xml:space="preserve">FAIS,
CONAGUA
Recursos
municipales
</t>
  </si>
  <si>
    <t xml:space="preserve">148
familias </t>
  </si>
  <si>
    <t xml:space="preserve">% de
viviendas
con acceso
a suministro
seguro y
constante
de agua
potable
</t>
  </si>
  <si>
    <t>Mejorar la
calidad de vida
a través de
vivienda digna</t>
  </si>
  <si>
    <t>Evaluar y
garantizar la
implementació
n de pisos
adecuados</t>
  </si>
  <si>
    <t>Construcción
de pisos firmes</t>
  </si>
  <si>
    <t xml:space="preserve">Programa
municipal de
vivienda
digna </t>
  </si>
  <si>
    <t xml:space="preserve">Municipio
SEDATU
Bienestar
DIF
Habitantes </t>
  </si>
  <si>
    <t>FAIS,
Bienestar
Recursos
estatales</t>
  </si>
  <si>
    <t>330
viviendas
con piso
firme</t>
  </si>
  <si>
    <t>330
familias</t>
  </si>
  <si>
    <t>Número de
viviendas
con piso
firme</t>
  </si>
  <si>
    <t>Agencia:
Tierra
Colorada</t>
  </si>
  <si>
    <t xml:space="preserve">Garantizar el
suministro de
energía eléctrica </t>
  </si>
  <si>
    <t xml:space="preserve">Gestionar
proyecto de
electrificación
rural
</t>
  </si>
  <si>
    <t xml:space="preserve">Instalación de
postes,
luminarias y
red eléctrica </t>
  </si>
  <si>
    <t xml:space="preserve">Ampliación
de red
eléctrica
</t>
  </si>
  <si>
    <t xml:space="preserve">Municipio,
CFE, SENER,
habitantes
</t>
  </si>
  <si>
    <t>Secretaria de
energía,
recursos
municipales</t>
  </si>
  <si>
    <t>9 familias
beneficiarias</t>
  </si>
  <si>
    <t>9 familias</t>
  </si>
  <si>
    <t>% de
viviendas
beneficiarias
con la
ampliación</t>
  </si>
  <si>
    <t>San Luis
Chatañú</t>
  </si>
  <si>
    <t>Crear un
espacio
comunitario
adecuado,
accesible y
seguro.</t>
  </si>
  <si>
    <t xml:space="preserve">Diseñar y
ejecutar un
proyecto de
infraestructura
comunitaria
</t>
  </si>
  <si>
    <t xml:space="preserve">Construcció
n de
comedor
público
</t>
  </si>
  <si>
    <t>Gestionar
recursos
para la
construcció
n o
acondicion
amiento de
un centro
comunitari
o</t>
  </si>
  <si>
    <t>Autoridad
municipal y
estatal,
Comité de
obra,
ONGs</t>
  </si>
  <si>
    <t>Recursos
municipales,
Programas
federales,
ONGs,
Comunidad</t>
  </si>
  <si>
    <t xml:space="preserve">1 comedor
publico
funcional de
100%
</t>
  </si>
  <si>
    <t>Niños,
jóvenes,
adultos,
mayores.</t>
  </si>
  <si>
    <t>% de uso
comunitario</t>
  </si>
  <si>
    <t xml:space="preserve">Santiago
Tetepec
</t>
  </si>
  <si>
    <t>Dotar un espacio
físico exclusivo,
funcional y
adecuado para
el desarrollo de
sus actividades
administrativas</t>
  </si>
  <si>
    <t xml:space="preserve">Fortalecimiento de
la infraestructura
institucional
mediante la
construcción,
adecuación un
área administrativa
en el CEII.
</t>
  </si>
  <si>
    <t>Diseñar un
proyecto de
acondicionami
ento o
construcción
de un espacio
administrativo</t>
  </si>
  <si>
    <t>Construcción
de área
administrativ
a</t>
  </si>
  <si>
    <t>Dirección del
Centro,
Ayuntamient
o,
Comunidad,
ONGs</t>
  </si>
  <si>
    <t>IEEPO
Recursos
municipales
UNICEF
UNESCO</t>
  </si>
  <si>
    <t>1 Centro
de
Educación
Inicial
Indígena</t>
  </si>
  <si>
    <t xml:space="preserve">Personal
administrat
ivo
</t>
  </si>
  <si>
    <t xml:space="preserve">%de
satisfacció
n del
personal
administrat
ivo
</t>
  </si>
  <si>
    <t>La
Cumbre</t>
  </si>
  <si>
    <t xml:space="preserve">Mejorar las
condiciones de
infraestructura
para una mejor
práctica segura
de actividades
físicas,
recreativas y
cívicas.
</t>
  </si>
  <si>
    <t>Gestionar y un
proyecto de
infraestructura
escolar para la
construcción de un
techado resistente
y funcional</t>
  </si>
  <si>
    <t>Presupuestar y
ejecutar la
obra de
techado de la
cancha
deportiva.</t>
  </si>
  <si>
    <t>Construcción
de techado
en la
cancha
deportiva</t>
  </si>
  <si>
    <t>Ayuntamient
o,
Autoridades
educativas,
Padres de
familia y
comunidad
escolar,
ONGs</t>
  </si>
  <si>
    <t>IEEPO
Recursos
municipales
UNICEF
UNESCO
ONGs</t>
  </si>
  <si>
    <t>1 escuela
de nivel
básico</t>
  </si>
  <si>
    <t>Alumnado
de nivel
básico</t>
  </si>
  <si>
    <t>Número
de
alumnos
beneficiad
os con el
uso de la
cancha</t>
  </si>
  <si>
    <t>El Ocote</t>
  </si>
  <si>
    <t>Garantizar la
seguridad e
integridad de los
alumnos,
personal
docente y bienes
materiales de la
escuela
preescolar</t>
  </si>
  <si>
    <t>Implementar un
proyecto de
infraestructura
escolar que
permita la
construcción de
una barda
perimetral segura y
funcional</t>
  </si>
  <si>
    <t>Gestionar la
construcción
de una barda
segura,
durable y
armoniosa con
el entorno
escolar</t>
  </si>
  <si>
    <t>Construcción
de barda
perimetral</t>
  </si>
  <si>
    <t xml:space="preserve">Ayuntamient
o,
Autoridades
educativas,
Padres de
familia y
comunidad
escolar,
ONGs
</t>
  </si>
  <si>
    <t>1 escuela
nivel
preescolar</t>
  </si>
  <si>
    <t>Alumnado
de nivel
preescolar</t>
  </si>
  <si>
    <t>% de
barda
construida</t>
  </si>
  <si>
    <t>El Ocotillo</t>
  </si>
  <si>
    <t xml:space="preserve">Habilitar un
espacio abierto y
funcional que
favorezca la
formación
integral de los
alumnos
</t>
  </si>
  <si>
    <t xml:space="preserve">Implementar un
proyecto de
mejora de
infraestructura
escolar, para la
construcción de un
espacio abierto
multifuncional
</t>
  </si>
  <si>
    <t>Gestionar y
ejecutar la
construcción o
adecuación
de un área al
aire libre
dentro de la
institución</t>
  </si>
  <si>
    <t xml:space="preserve">Construcción
de plaza
cívica </t>
  </si>
  <si>
    <t>Ayuntamient
o,
Padres de
familia y
comité
escolar,
ONGs</t>
  </si>
  <si>
    <t xml:space="preserve">Recursos
municipales
Comunidad,
Presupuesto
federal o
estatal
</t>
  </si>
  <si>
    <t>1 escuela
nivel
básico</t>
  </si>
  <si>
    <t>Alumnos
de nivel
básico</t>
  </si>
  <si>
    <t>Número
de
alumnos
que
utilicen de
la plaza
cívica</t>
  </si>
  <si>
    <t xml:space="preserve">Mejorar las
condiciones
de atención y
laborales del
personal,
garantizando
un entorno
seguro,
funcional y
digno.
</t>
  </si>
  <si>
    <t>Implementar
un plan
integral de
mantenimiento
y rehabilitación
de la unidad
médica,
priorizando la
reparación de
espacios
críticos.</t>
  </si>
  <si>
    <t>Ejecutar obras
de mejora en
infraestructura,
servicios
sanitarios,
techos, pisos,
mobiliario y
equipamiento
básico.</t>
  </si>
  <si>
    <t>Rehabilitació
n de unidad
médica.</t>
  </si>
  <si>
    <t>Ayuntamiento,
Dirección de la
unidad médica,
Autoridad de
salud,
Comité de
salud</t>
  </si>
  <si>
    <t xml:space="preserve">Recursos
municipales,
presupuesto
del sector
salud,
FASSA
ONDs
</t>
  </si>
  <si>
    <t>Rehabilitación
de unidad
médica de
100%</t>
  </si>
  <si>
    <t xml:space="preserve">Población en
general
</t>
  </si>
  <si>
    <t>Número
de
personas
que
utilizan del
servicio
médico</t>
  </si>
  <si>
    <t>garantizar
acceso a
medicamentos
esenciales
para mejorar la
atención
médica y
proteger la
salud de la
población</t>
  </si>
  <si>
    <t>Fortalecer el
abastecimient
o de
medicamentos
, mediante una
gestión
eficiente</t>
  </si>
  <si>
    <t>Coordinar con
la Secretaría
de Salud la
entrega
periódica de
insumos.</t>
  </si>
  <si>
    <t xml:space="preserve">Gestión de
reabastecimi
ento de
medicament
os ante la
secretaria de
salud
</t>
  </si>
  <si>
    <t xml:space="preserve">Ayuntamiento,
Dirección de la
unidad médica,
Autoridad de
salud,
Comité de
salud
</t>
  </si>
  <si>
    <t>Recursos
municipales,
presupuesto
del sector
salud,
FASSA
ONDs</t>
  </si>
  <si>
    <t xml:space="preserve">Lograr el
reabastecimi
ento del 100%
de
medicament
os esenciales
en un periodo
de 3 meses.
</t>
  </si>
  <si>
    <t>Población en
general</t>
  </si>
  <si>
    <t>%
medicame
ntos
esenciales
reabasteci
dos.</t>
  </si>
  <si>
    <t xml:space="preserve">Diseñar y
ejecutar un
proyecto de
infraestructur
a deportiva.
</t>
  </si>
  <si>
    <t>Gestionar
recursos para
ejecutar la
obra y
establecer un
plan de uso y
mantenimiento
comunitario.</t>
  </si>
  <si>
    <t>Construcción
de cancha
deportiva y
rehabilitación
de espacios
multideportivos</t>
  </si>
  <si>
    <t>Ayuntamiento
ONGs
Organizaciones
deportivas o
juveniles</t>
  </si>
  <si>
    <t>Recursos
municipales,
FAIS;
ONGs,
Comunidad</t>
  </si>
  <si>
    <t xml:space="preserve">Niños,
jóvenes y
adultos de
la
comunida
d
</t>
  </si>
  <si>
    <t>% del
espacio
proyectado
habilitado y
en uso
comunitario</t>
  </si>
  <si>
    <t>Santiago Tetepec
Y Agencias: Ocotlán
de Juárez; El Rosario;
San Isidro El Parral</t>
  </si>
  <si>
    <t>No existe suficiente
abastecimiento de agua
potable generando
desigualdad
social</t>
  </si>
  <si>
    <t>Construcción de pozo
artesiano, red de
distribución y sistema de agua entubada</t>
  </si>
  <si>
    <t>Santiago Tetepec
Y Agencia: El Ocote</t>
  </si>
  <si>
    <t>Santiago Tetepec
Y Agencias: El Ocote;
El Ocotillo; El Rosario;
San Isidro del Parral;
San Luis Chatañú;
La Soledad Carrizo;
Tierra  Colorada</t>
  </si>
  <si>
    <t xml:space="preserve">Guadalupe del
tambor
</t>
  </si>
  <si>
    <t>Santiago Tetepec Y Agencias: La Soledad Carrizo; Sata Cruz Tihuixte</t>
  </si>
  <si>
    <t>Falta de espacios
deportivos adecuados
para el desarrollo de
actividades físicas y
recreativas.</t>
  </si>
  <si>
    <t>Crear un espacio
deportivo
funcional,
seguro para
impulsar e
incentivar el
deporte.</t>
  </si>
  <si>
    <t>2025- 2027</t>
  </si>
  <si>
    <t>Construcció
n de 2 tanques de
agua
potable</t>
  </si>
  <si>
    <t xml:space="preserve">Una cancha
construida y dos espacios
deportivos
funcionales y en
condiciones
seguras
</t>
  </si>
  <si>
    <t>No se cuenta con tanque de agua potable que garantice un suministro
seguro y constante de
agua a toda la
población.</t>
  </si>
  <si>
    <t xml:space="preserve">Familias con viviendas sin pisos dignos
creando desigualdad
social.
</t>
  </si>
  <si>
    <t xml:space="preserve">Falta de infraestructura
de electrificación
en algunos
lugares de la
población </t>
  </si>
  <si>
    <t>No hay espacio
dedicado para brindar
servicios
alimentarios a
los habitantes.</t>
  </si>
  <si>
    <t>Ausencia de un espacio
físico para las actividades administrativas del Centro de Educación
Inicial Indígena</t>
  </si>
  <si>
    <t xml:space="preserve">Falta de techado en
la cancha deportiva en
la escuela Telesecundaria
</t>
  </si>
  <si>
    <t>La escuela prescolar no
tiene una barda que
limite su área</t>
  </si>
  <si>
    <t xml:space="preserve">Ausencia de un espacio
destinado a actividades cívicas y recreativas
en la escuela primaria
</t>
  </si>
  <si>
    <t>Deterioro de la unidad
médica debido al uso
y tiempo de construcción
que afecta el bienestar del personal y
pacientes.</t>
  </si>
  <si>
    <t>Escases de medicamentos en el centro de salud</t>
  </si>
  <si>
    <t>Combate a la pobreza y al rezago social</t>
  </si>
  <si>
    <t xml:space="preserve">Alimentación </t>
  </si>
  <si>
    <t>Educación</t>
  </si>
  <si>
    <t xml:space="preserve">Salud
</t>
  </si>
  <si>
    <t xml:space="preserve"> Temas relevantes</t>
  </si>
  <si>
    <t>Combate a la Corrupción en el Servicio Público</t>
  </si>
  <si>
    <t xml:space="preserve">Santiago Tetepec
</t>
  </si>
  <si>
    <t>Déficit de infraestructura y coordinación administrativa en el municipio</t>
  </si>
  <si>
    <t>Ampliar la infraestructura del palacio municipal y
mejorar la organización, eficiencia y atención administrativa a la población.</t>
  </si>
  <si>
    <t>Fortalecer la capacidad
operativa del gobierno
local mediante el desarrollo de espacios físicos adecuados.</t>
  </si>
  <si>
    <t xml:space="preserve">Ejecutar una obra de
construcción de ampliación del palacio
municipal, considerando oficinas funcionales y accesibles. </t>
  </si>
  <si>
    <t>Construcción del Segundo
Nivel del Palacio Municipal.</t>
  </si>
  <si>
    <t>Ayuntamiento
Fondo de Aportaciones
para el Fortalecimiento
Municipal</t>
  </si>
  <si>
    <t>2025-
2027</t>
  </si>
  <si>
    <t>Recursos
municipales
y estatales.</t>
  </si>
  <si>
    <t>Construir y
habilitar el
segundo
nivel del
palacio
municipal en
un periodo
de 12 meses</t>
  </si>
  <si>
    <t xml:space="preserve">Población en general y trabajador es del
ayuntamiento
</t>
  </si>
  <si>
    <t>Nivel de satisfacción
del personal
administrativo y usuarios en la atención municipal</t>
  </si>
  <si>
    <t xml:space="preserve"> Prevención, protección y seguridad ciudadana</t>
  </si>
  <si>
    <t>Cabecera municipal y
agencias</t>
  </si>
  <si>
    <t xml:space="preserve">Falta de seguridad y
vigilancia
</t>
  </si>
  <si>
    <t>Mejorar la seguridad y
vigilancia en el municipio mediante la
presencia permanente
de autoridades y
la participación activa de la comunidad</t>
  </si>
  <si>
    <t>Salvaguardar la integridad física y
patrimonial de
las personas, así como sus derechos y libertades</t>
  </si>
  <si>
    <t>Conformar comités
ciudadanos de seguridad para apoyar
las tareas de vigilancia en coordinación
con las autoridades
municipales.</t>
  </si>
  <si>
    <t>Crear una red comunitaria
de vigilancia vecinal y capacitación para
policías</t>
  </si>
  <si>
    <t>Ayuntamiento, Secretaría de Seguridad Pública, ciudadanía</t>
  </si>
  <si>
    <t>2025–
2027</t>
  </si>
  <si>
    <t>Recursos Propios,
estatales Federales</t>
  </si>
  <si>
    <t>Equipar al
cuerpo de
seguridad
municipal</t>
  </si>
  <si>
    <t xml:space="preserve">Toda la
población en
general
</t>
  </si>
  <si>
    <t xml:space="preserve">Toda la población en
general
</t>
  </si>
  <si>
    <t>Número de casos atendidos</t>
  </si>
  <si>
    <t xml:space="preserve">Cabecera
municipal y
agencias
</t>
  </si>
  <si>
    <t>Falta de medidas
y acciones que combatan la delincuencia y
violencia</t>
  </si>
  <si>
    <t>Crear medidas de seguridad
para la protección ciudadana</t>
  </si>
  <si>
    <t>Fortalecer la prevención y
protección de los ciudadanos</t>
  </si>
  <si>
    <t>Instalar módulos de
vigilancia en zonas
estratégicas del municipio</t>
  </si>
  <si>
    <t>Construcción de módulos de
vigilancia</t>
  </si>
  <si>
    <t>Ayuntamiento, Secretaría de
Seguridad Pública, ciudadanía</t>
  </si>
  <si>
    <t xml:space="preserve">Dos
módulos de
seguridad
</t>
  </si>
  <si>
    <t xml:space="preserve">Ciudadanía
en general
</t>
  </si>
  <si>
    <t>Dos módulos de
seguridad</t>
  </si>
  <si>
    <t xml:space="preserve">Gestión integral de desastres y protección civil </t>
  </si>
  <si>
    <t>Agencias:
San Luis Chatañú
Y La Soledad Carrizo</t>
  </si>
  <si>
    <t xml:space="preserve">No existe puente vehicular que permita una vialidad segurapara las personas especialmente en temporada
de lluvias.
</t>
  </si>
  <si>
    <t>Garantizar el acceso seguro y continuo de
personas y vehículos entre comunidades</t>
  </si>
  <si>
    <t>Gestionar ante
instancias estatales y
federales la construcción de infraestructura
vial segura y funcional.</t>
  </si>
  <si>
    <t>Construcción de un puente vehicular.</t>
  </si>
  <si>
    <t>Construcción de puente
vehicular en la vialidad
barranca seca</t>
  </si>
  <si>
    <t>16.3603
16.4103</t>
  </si>
  <si>
    <t>-97.6357
-97.6729</t>
  </si>
  <si>
    <t xml:space="preserve">Ayuntamiento SICT SEDATU Protección civil
</t>
  </si>
  <si>
    <t>2 puentes
vehiculares
funcionales
y estables
de 100%</t>
  </si>
  <si>
    <t>Gobierno Estatal y
Municipal</t>
  </si>
  <si>
    <t>Toda la población en
general</t>
  </si>
  <si>
    <t>% de incremento
en la mejora de
seguridad de la
comunidad.</t>
  </si>
  <si>
    <t>Santiago
Tetepec</t>
  </si>
  <si>
    <t>Erosión y Enlodamiento
de Caminos Rurales por
Lluvias: Obstáculo para el
Transporte Vehicular</t>
  </si>
  <si>
    <t>Mejorar las condiciones
de transitabilidad
vehicular en los caminos rurales del
municipio mediante
acciones de
mantenimiento</t>
  </si>
  <si>
    <t>Implementar un programa de mantenimiento
vial rural con enfoque preventivo y correctivo.</t>
  </si>
  <si>
    <t>Ejecutar obras de
rehabilitación y
mantenimiento en vías
rurales.</t>
  </si>
  <si>
    <t>Mantenimiento camino
saca cosecha Santiago
Tetepec Cacalote; Santiago
Tetepec Tres Cerro</t>
  </si>
  <si>
    <t>16.31576
16.31579</t>
  </si>
  <si>
    <t>-
97.74613
-
97.74609</t>
  </si>
  <si>
    <t xml:space="preserve">Ayuntamiento
SICT
SEDATU
Protección
civil
Comité de
caminos y
tequios
</t>
  </si>
  <si>
    <t>Caminos
mejorados y
funcionales</t>
  </si>
  <si>
    <t>% de incremento
de mejoramiento de
caminos cosecheros</t>
  </si>
  <si>
    <t>Conciliación y prevención del conflicto agrario</t>
  </si>
  <si>
    <t>Conciliar conflictos
para evitar la violencia</t>
  </si>
  <si>
    <t>Conflictos por disputas de tierras y recursos agrarios</t>
  </si>
  <si>
    <t xml:space="preserve">Los problemas agrarios
deben solucionarse
sin llegar a actos violentos o judiciales
</t>
  </si>
  <si>
    <t>Fomentar la conciliación como un
mecanismo preferente para solucionar
conflictos agrarios</t>
  </si>
  <si>
    <t>Resolución de conflictos
agrarios de forma pacífica</t>
  </si>
  <si>
    <t>16.32156</t>
  </si>
  <si>
    <t>-
97.74499</t>
  </si>
  <si>
    <t xml:space="preserve">Ayuntamiento
Comisariado y
Asamblea
ejidal
SEDATU
FAIS
</t>
  </si>
  <si>
    <t>FISM
Recursos del ejido
Ayuntamiento
SEDATU
SADER</t>
  </si>
  <si>
    <t>Conciliació n de
conflictos
por la vía
pacífica</t>
  </si>
  <si>
    <t>Toda la población en
general, personal del
Ayuntamiento</t>
  </si>
  <si>
    <t>Número de habitantes
atendidos</t>
  </si>
  <si>
    <t>No existe un espacio
adecuado para realizar
reuniones y actividades
colectivas de la comunidad</t>
  </si>
  <si>
    <t xml:space="preserve">Garantizar condiciones
dignas para la participación de los
ejidatarios
</t>
  </si>
  <si>
    <t>Promover un espacio
digno y funcional
para la realización
de asambleas ejidales y comunitarias</t>
  </si>
  <si>
    <t xml:space="preserve">Diseño de un
plan de mejora o
rehabilitación
</t>
  </si>
  <si>
    <t xml:space="preserve">Construcción del
techado casa ejidal
</t>
  </si>
  <si>
    <t>Ayuntamiento
Comisariado y
Asamblea ejidal
SEDATU
FAIS</t>
  </si>
  <si>
    <t>FISM
Recursos del
ejido
Ayuntamiento
SEDATU
SADER</t>
  </si>
  <si>
    <t>1 techo
reforzado y
durable de
100%</t>
  </si>
  <si>
    <t>Toda la población en
general, ejidatarios de la comunidad</t>
  </si>
  <si>
    <t>Numero de asambleas y
actividades colectivas</t>
  </si>
  <si>
    <t xml:space="preserve">Crecimiento y desarrollo dinámico e incluyente </t>
  </si>
  <si>
    <t>Santiago Tetepec</t>
  </si>
  <si>
    <t>No existe un espacio físico
adecuado para la venta de productos agroalimentarios y artesanales.</t>
  </si>
  <si>
    <t>Fortalecer el desarrollo
económico local.</t>
  </si>
  <si>
    <t>Permitir a productores y artesanos locales contar con un espacio físico digno, funcional y accesible para la venta
directa de sus productos.</t>
  </si>
  <si>
    <t>Implementación
de programa
para un
mercado digno.</t>
  </si>
  <si>
    <t>Construcción de un
mercado municipal</t>
  </si>
  <si>
    <t xml:space="preserve">Ayuntamiento
SEDATU
ONGs
Secretaria de
economía </t>
  </si>
  <si>
    <t xml:space="preserve">Recursos estatal y
municipal 
</t>
  </si>
  <si>
    <t>1 mercado municipal</t>
  </si>
  <si>
    <t>Toda la población en
general, personas
comerciantes</t>
  </si>
  <si>
    <t>% de personas que vendan y compren el mercado</t>
  </si>
  <si>
    <t xml:space="preserve">Turismo </t>
  </si>
  <si>
    <t>Agencia:
Santa Cruz Tihuixte</t>
  </si>
  <si>
    <t>Ausencia de espacio
público para la convivencia e
integración social</t>
  </si>
  <si>
    <t xml:space="preserve">Crear un espacio
público accesible y
seguro que fomente la
convivencia y la
integración social </t>
  </si>
  <si>
    <t>Adecuar espacios
públicos inclusivos que
faciliten actividades
recreativas y culturales</t>
  </si>
  <si>
    <t>Mejoramiento de la conectividad peatonal,
Facilitar el acceso seguro a zonas clave
del municipio y fomentar la integración
urbana y social.</t>
  </si>
  <si>
    <t>Construcción de andador
urbano y escalinata</t>
  </si>
  <si>
    <t xml:space="preserve">Ayuntamiento
Comunidad ONGs
</t>
  </si>
  <si>
    <t>Recursos estatal y
municipal</t>
  </si>
  <si>
    <t xml:space="preserve">1 andador
urbano
accesible y
seguro
</t>
  </si>
  <si>
    <t>Número de habitantes
que utilizan el espacio</t>
  </si>
  <si>
    <t>Desarrollo Forestal Sustentable</t>
  </si>
  <si>
    <t>Falta de espacio para
recreación social y áreas
verdes.</t>
  </si>
  <si>
    <t>E18</t>
  </si>
  <si>
    <t>Fomentar la recreación social, el bienestar comunitario y la conservación del
entorn natural.</t>
  </si>
  <si>
    <t xml:space="preserve">Desarrollar y mejorar
infraestructura pública
destinada a espacios
recreativos y áreas verdes.
</t>
  </si>
  <si>
    <t xml:space="preserve">Programas para construir parques
comunitarios, áreas de
descanso y jardines
</t>
  </si>
  <si>
    <t>Construcción de parque
municipal</t>
  </si>
  <si>
    <t>Ayuntamiento
Comunidad local ONGs</t>
  </si>
  <si>
    <t>1 parque
municipal
en funcionami
ento con
áreas
verdes
accesibles
de 100%.</t>
  </si>
  <si>
    <t>% de la población
beneficiada que utilice
regularmente el parque.</t>
  </si>
  <si>
    <t xml:space="preserve"> Infraestructura para Ciudades y Comunidades Sostenibles</t>
  </si>
  <si>
    <t>No existe un sistema que
trate y purifique las aguas
residuales del municipio.</t>
  </si>
  <si>
    <t>Proteger el medio
ambiente y garantizar la calidad de vida.</t>
  </si>
  <si>
    <t>Desarrollar un plan para implementar
un sistema de saneamiento de aguas
residuales.</t>
  </si>
  <si>
    <t>Implementación
de un sistema de
tratamiento de
aguas residuales.</t>
  </si>
  <si>
    <t>Construcción de planta
de tratamiento de aguas
residuales</t>
  </si>
  <si>
    <t xml:space="preserve">Ayuntamiento
CONAGUA Secretaria de infraestructura, medio ambiente
SEMARNAT/PROFEPA
</t>
  </si>
  <si>
    <t>Recursos estatal y
municipal CONAGUA</t>
  </si>
  <si>
    <t xml:space="preserve">1 planta
tratadora
de aguas
residuales
funcional al
100%
</t>
  </si>
  <si>
    <t>351 familias</t>
  </si>
  <si>
    <t>Número de familias
beneficiadas</t>
  </si>
  <si>
    <t>Santa Cruz Tihuixte</t>
  </si>
  <si>
    <t>No existen baños para los
habitantes cuando se realizan
actividades deportivas y
sociales</t>
  </si>
  <si>
    <t>Garantizar servicios
sanitarios adecuados
y accesibles para la
población.</t>
  </si>
  <si>
    <t>Crear espacios con
servicios sanitarios
adecuados en áreas de
uso social y deportivo.</t>
  </si>
  <si>
    <t xml:space="preserve">Programas de desarrollo y espacios
públicos. </t>
  </si>
  <si>
    <t>Construcción de baños
públicos</t>
  </si>
  <si>
    <t xml:space="preserve">Ayuntamiento
SEDATU
CONAVI
FAIS
</t>
  </si>
  <si>
    <t>Recursos
Estatal y
municipal
FAIS
SEDATU</t>
  </si>
  <si>
    <t>Recursos Estatal y
municipal
FAIS
SEDATU</t>
  </si>
  <si>
    <t>Construcción de baños
funcionales
al 100%</t>
  </si>
  <si>
    <t>Población en general y visitantes.</t>
  </si>
  <si>
    <t xml:space="preserve">Numero de personas
que tengan acceso al
servicio público. </t>
  </si>
  <si>
    <t>Caminos y Carreteras</t>
  </si>
  <si>
    <t xml:space="preserve">Santiago
Tetepec Y
Agencias:
La Cumbre, Guadalupe
del Tambor, El Ocote, Ocotlán de Juárez, San Isidro del Parral, San Luis
Chatañú, La Soledad
Carrizo, Tierra Colorada,
Santa Cruz Thuixte </t>
  </si>
  <si>
    <t>Los caminos hacia sus
agencias se encuentran en
mal estado.</t>
  </si>
  <si>
    <t>Mejorar las condiciones
de los caminos viales para garantizar la
movilidad segura,
eficiente y continua.</t>
  </si>
  <si>
    <t>Implementar un programa de rehabilitación y
mantenimiento correctivo de caminos
rurales.</t>
  </si>
  <si>
    <t>Implementación de programa
Caminos para
el desarrollo y
la conectividad
comunitaria.</t>
  </si>
  <si>
    <t>Mantenimiento de
caminos</t>
  </si>
  <si>
    <t>Ayuntamiento
SEDATU
SICT
FAIS
Comité de caminos y
tequios comunitarios</t>
  </si>
  <si>
    <t>Caminos en
mejores
condiciones
al 100%</t>
  </si>
  <si>
    <t>Número de caminos
mejorados</t>
  </si>
  <si>
    <t>Santiago Tetepec
Y Agencia:
Guadalupe del Tambor</t>
  </si>
  <si>
    <t>Falta de vialidad que
permita a los habitantes
trasladarse a otras
comunidades</t>
  </si>
  <si>
    <t>Mejorar la conectividad y accesibilidad entre
comunidades
Facilitar el traslado seguro y eficiente de
los habitantes.</t>
  </si>
  <si>
    <t>Desarrollar infraestructura vial que garantice el acceso entre localidades,
priorizando caminos
seguros, transitables y
sostenibles.</t>
  </si>
  <si>
    <t>Ejecutar la construcción de caminos rurales que
conecten comunidades.</t>
  </si>
  <si>
    <t>Construcción de
caminos</t>
  </si>
  <si>
    <t>Ayuntamiento
SEDATU
SICT
FAIS
Comité de
caminos y
tequios
comunitarios</t>
  </si>
  <si>
    <t>Agencia:
Ocotlán de Juárez</t>
  </si>
  <si>
    <t>La carretera no esta terminada, lo que afecta y
dificulta la viabilidad.</t>
  </si>
  <si>
    <t>Facilitar el traslado seguro y eficiente de
los habitantes</t>
  </si>
  <si>
    <t>Desarrollar infraestructura vial que garantice el acceso entre localidades.</t>
  </si>
  <si>
    <t>Ejecutar la construcción de caminos rurales que
conecten comunidades</t>
  </si>
  <si>
    <t>Ampliación de camino artesanal Ocotlán de Juárez Unión Lindavista</t>
  </si>
  <si>
    <t xml:space="preserve">Ayuntamiento
SEDATU
SICT
FAIS
Comité de
caminos </t>
  </si>
  <si>
    <t>% de ampliación
del camino.</t>
  </si>
  <si>
    <t xml:space="preserve"> Vivienda</t>
  </si>
  <si>
    <t>No existen sanitarios y
suficiente red de alcantarillado para los habitantes.</t>
  </si>
  <si>
    <t>Garantizar el acceso a servicios sanitarios dignos y ampliar la red de alcantarillado en el
municipio.</t>
  </si>
  <si>
    <t>Implementar infraestructura de saneamiento básico que cubra las necesidades de la
población.</t>
  </si>
  <si>
    <t xml:space="preserve">Priorizar la construcción de sanitarios y la ampliación de la
red de alcantarillado en zonas con mayor
rezago.
</t>
  </si>
  <si>
    <t>Construcción de sanitarios
con biodigestor</t>
  </si>
  <si>
    <t>Ayuntamiento
SEDATU
CONAVI
FAIS</t>
  </si>
  <si>
    <t>Sanitarios
con
biodigestor
funcionales
al 100%</t>
  </si>
  <si>
    <t>50 familias</t>
  </si>
  <si>
    <t>Número de familias beneficiadas.</t>
  </si>
  <si>
    <t xml:space="preserve">Movilidad
</t>
  </si>
  <si>
    <t xml:space="preserve">Calles sin pavimentación </t>
  </si>
  <si>
    <t>Facilitar el tránsito
vehicular y peatonal en
las principales calles del municipio.</t>
  </si>
  <si>
    <t>Gestión de obras de
pavimentación priorizando calles de alto flujo vehicular y peatonal.</t>
  </si>
  <si>
    <t>Implementación de un programa de mejoramiento vial comunitario</t>
  </si>
  <si>
    <t>Construcción de pavimentaciones a base de
concreto</t>
  </si>
  <si>
    <t>Ayuntamiento Secretaria de infraestructura del estado SEDATU</t>
  </si>
  <si>
    <t>Recursos Estatal y
municipal</t>
  </si>
  <si>
    <t xml:space="preserve">Calles
pavimentadas estables y seguras al
100%
</t>
  </si>
  <si>
    <t>Población en general</t>
  </si>
  <si>
    <t>% de calles pavimentadas</t>
  </si>
  <si>
    <t>Santiago
Tetepec
Y
Agencias:
La Cumbre,
El Ocote,
Ocotlán de Juárez,
El Rosario,
San Isidro del Parral,
San Luis Chatañú,
Tierra Colorada,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</si>
</sst>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6" formatCode="0.0000"/>
    <numFmt numFmtId="171" formatCode="0.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165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6" fontId="1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/>
    </xf>
    <xf numFmtId="171" fontId="1" fillId="0" borderId="1" xfId="0" applyNumberFormat="1" applyFont="1" applyBorder="1" applyAlignment="1">
      <alignment vertical="center" wrapText="1"/>
    </xf>
    <xf numFmtId="171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="67" zoomScaleNormal="67" workbookViewId="0">
      <selection activeCell="A13" sqref="A13"/>
    </sheetView>
  </sheetViews>
  <sheetFormatPr defaultColWidth="11.5546875" defaultRowHeight="14.4" x14ac:dyDescent="0.3"/>
  <cols>
    <col min="1" max="1" width="19.77734375" customWidth="1"/>
    <col min="2" max="2" width="24.33203125" customWidth="1"/>
    <col min="3" max="3" width="24.44140625" customWidth="1"/>
    <col min="4" max="4" width="19.44140625" customWidth="1"/>
    <col min="5" max="5" width="22.33203125" customWidth="1"/>
    <col min="6" max="6" width="20.6640625" customWidth="1"/>
    <col min="7" max="7" width="21" customWidth="1"/>
    <col min="9" max="9" width="12.109375" bestFit="1" customWidth="1"/>
    <col min="10" max="10" width="21.6640625" customWidth="1"/>
    <col min="11" max="11" width="13.6640625" bestFit="1" customWidth="1"/>
    <col min="13" max="13" width="19.33203125" bestFit="1" customWidth="1"/>
    <col min="15" max="15" width="20.33203125" customWidth="1"/>
    <col min="16" max="16" width="21.33203125" customWidth="1"/>
  </cols>
  <sheetData>
    <row r="1" spans="1:16" ht="62.4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4" customFormat="1" ht="156" x14ac:dyDescent="0.3">
      <c r="A2" s="5" t="s">
        <v>146</v>
      </c>
      <c r="B2" s="5" t="s">
        <v>124</v>
      </c>
      <c r="C2" s="5" t="s">
        <v>125</v>
      </c>
      <c r="D2" s="5" t="s">
        <v>16</v>
      </c>
      <c r="E2" s="5" t="s">
        <v>17</v>
      </c>
      <c r="F2" s="5" t="s">
        <v>18</v>
      </c>
      <c r="G2" s="5" t="s">
        <v>126</v>
      </c>
      <c r="H2" s="5">
        <v>16.319299999999998</v>
      </c>
      <c r="I2" s="5">
        <v>-97.755099999999999</v>
      </c>
      <c r="J2" s="5" t="s">
        <v>19</v>
      </c>
      <c r="K2" s="5" t="s">
        <v>133</v>
      </c>
      <c r="L2" s="6" t="s">
        <v>20</v>
      </c>
      <c r="M2" s="5" t="s">
        <v>21</v>
      </c>
      <c r="N2" s="5" t="s">
        <v>22</v>
      </c>
      <c r="O2" s="5" t="s">
        <v>23</v>
      </c>
      <c r="P2" s="5" t="s">
        <v>24</v>
      </c>
    </row>
    <row r="3" spans="1:16" s="4" customFormat="1" ht="171.6" x14ac:dyDescent="0.3">
      <c r="A3" s="5" t="s">
        <v>146</v>
      </c>
      <c r="B3" s="5" t="s">
        <v>127</v>
      </c>
      <c r="C3" s="5" t="s">
        <v>136</v>
      </c>
      <c r="D3" s="5" t="s">
        <v>25</v>
      </c>
      <c r="E3" s="5" t="s">
        <v>26</v>
      </c>
      <c r="F3" s="5" t="s">
        <v>26</v>
      </c>
      <c r="G3" s="5" t="s">
        <v>27</v>
      </c>
      <c r="H3" s="5">
        <v>16.3249</v>
      </c>
      <c r="I3" s="5">
        <v>-97.743200000000002</v>
      </c>
      <c r="J3" s="5" t="s">
        <v>19</v>
      </c>
      <c r="K3" s="5" t="s">
        <v>133</v>
      </c>
      <c r="L3" s="6" t="s">
        <v>20</v>
      </c>
      <c r="M3" s="5" t="s">
        <v>28</v>
      </c>
      <c r="N3" s="5" t="s">
        <v>134</v>
      </c>
      <c r="O3" s="5" t="s">
        <v>29</v>
      </c>
      <c r="P3" s="5" t="s">
        <v>30</v>
      </c>
    </row>
    <row r="4" spans="1:16" s="4" customFormat="1" ht="109.2" x14ac:dyDescent="0.3">
      <c r="A4" s="5" t="s">
        <v>146</v>
      </c>
      <c r="B4" s="5" t="s">
        <v>128</v>
      </c>
      <c r="C4" s="5" t="s">
        <v>137</v>
      </c>
      <c r="D4" s="5" t="s">
        <v>31</v>
      </c>
      <c r="E4" s="5" t="s">
        <v>32</v>
      </c>
      <c r="F4" s="5" t="s">
        <v>33</v>
      </c>
      <c r="G4" s="5" t="s">
        <v>34</v>
      </c>
      <c r="H4" s="5">
        <v>16.323699999999999</v>
      </c>
      <c r="I4" s="5">
        <v>-97.748400000000004</v>
      </c>
      <c r="J4" s="5" t="s">
        <v>35</v>
      </c>
      <c r="K4" s="5" t="s">
        <v>133</v>
      </c>
      <c r="L4" s="6" t="s">
        <v>20</v>
      </c>
      <c r="M4" s="5" t="s">
        <v>36</v>
      </c>
      <c r="N4" s="5" t="s">
        <v>37</v>
      </c>
      <c r="O4" s="5" t="s">
        <v>38</v>
      </c>
      <c r="P4" s="5" t="s">
        <v>39</v>
      </c>
    </row>
    <row r="5" spans="1:16" s="4" customFormat="1" ht="78" x14ac:dyDescent="0.3">
      <c r="A5" s="5" t="s">
        <v>146</v>
      </c>
      <c r="B5" s="5" t="s">
        <v>40</v>
      </c>
      <c r="C5" s="5" t="s">
        <v>138</v>
      </c>
      <c r="D5" s="5" t="s">
        <v>41</v>
      </c>
      <c r="E5" s="5" t="s">
        <v>42</v>
      </c>
      <c r="F5" s="5" t="s">
        <v>43</v>
      </c>
      <c r="G5" s="5" t="s">
        <v>44</v>
      </c>
      <c r="H5" s="5">
        <v>16.309200000000001</v>
      </c>
      <c r="I5" s="5">
        <v>-97.733099999999993</v>
      </c>
      <c r="J5" s="5" t="s">
        <v>45</v>
      </c>
      <c r="K5" s="5" t="s">
        <v>133</v>
      </c>
      <c r="L5" s="6" t="s">
        <v>20</v>
      </c>
      <c r="M5" s="5" t="s">
        <v>46</v>
      </c>
      <c r="N5" s="5" t="s">
        <v>47</v>
      </c>
      <c r="O5" s="5" t="s">
        <v>48</v>
      </c>
      <c r="P5" s="5" t="s">
        <v>49</v>
      </c>
    </row>
    <row r="6" spans="1:16" ht="156" x14ac:dyDescent="0.3">
      <c r="A6" s="7" t="s">
        <v>147</v>
      </c>
      <c r="B6" s="5" t="s">
        <v>50</v>
      </c>
      <c r="C6" s="5" t="s">
        <v>139</v>
      </c>
      <c r="D6" s="5" t="s">
        <v>51</v>
      </c>
      <c r="E6" s="5" t="s">
        <v>52</v>
      </c>
      <c r="F6" s="5" t="s">
        <v>53</v>
      </c>
      <c r="G6" s="5" t="s">
        <v>54</v>
      </c>
      <c r="H6" s="7">
        <v>16.360399999999998</v>
      </c>
      <c r="I6" s="7">
        <v>-97.636499999999998</v>
      </c>
      <c r="J6" s="5" t="s">
        <v>55</v>
      </c>
      <c r="K6" s="5" t="s">
        <v>133</v>
      </c>
      <c r="L6" s="6" t="s">
        <v>20</v>
      </c>
      <c r="M6" s="5" t="s">
        <v>56</v>
      </c>
      <c r="N6" s="5" t="s">
        <v>57</v>
      </c>
      <c r="O6" s="5" t="s">
        <v>58</v>
      </c>
      <c r="P6" s="5" t="s">
        <v>59</v>
      </c>
    </row>
    <row r="7" spans="1:16" ht="140.4" x14ac:dyDescent="0.3">
      <c r="A7" s="7" t="s">
        <v>148</v>
      </c>
      <c r="B7" s="5" t="s">
        <v>60</v>
      </c>
      <c r="C7" s="5" t="s">
        <v>140</v>
      </c>
      <c r="D7" s="5" t="s">
        <v>61</v>
      </c>
      <c r="E7" s="5" t="s">
        <v>62</v>
      </c>
      <c r="F7" s="5" t="s">
        <v>63</v>
      </c>
      <c r="G7" s="5" t="s">
        <v>64</v>
      </c>
      <c r="H7" s="7">
        <v>16.317699999999999</v>
      </c>
      <c r="I7" s="7">
        <f>-97.7573</f>
        <v>-97.757300000000001</v>
      </c>
      <c r="J7" s="5" t="s">
        <v>65</v>
      </c>
      <c r="K7" s="5" t="s">
        <v>133</v>
      </c>
      <c r="L7" s="6" t="s">
        <v>20</v>
      </c>
      <c r="M7" s="5" t="s">
        <v>66</v>
      </c>
      <c r="N7" s="5" t="s">
        <v>67</v>
      </c>
      <c r="O7" s="5" t="s">
        <v>68</v>
      </c>
      <c r="P7" s="5" t="s">
        <v>69</v>
      </c>
    </row>
    <row r="8" spans="1:16" ht="156" x14ac:dyDescent="0.3">
      <c r="A8" s="7" t="s">
        <v>148</v>
      </c>
      <c r="B8" s="5" t="s">
        <v>70</v>
      </c>
      <c r="C8" s="5" t="s">
        <v>141</v>
      </c>
      <c r="D8" s="5" t="s">
        <v>71</v>
      </c>
      <c r="E8" s="5" t="s">
        <v>72</v>
      </c>
      <c r="F8" s="5" t="s">
        <v>73</v>
      </c>
      <c r="G8" s="5" t="s">
        <v>74</v>
      </c>
      <c r="H8" s="7">
        <v>16.2852</v>
      </c>
      <c r="I8" s="7">
        <v>-97.671099999999996</v>
      </c>
      <c r="J8" s="5" t="s">
        <v>75</v>
      </c>
      <c r="K8" s="5" t="s">
        <v>133</v>
      </c>
      <c r="L8" s="6" t="s">
        <v>20</v>
      </c>
      <c r="M8" s="5" t="s">
        <v>76</v>
      </c>
      <c r="N8" s="5" t="s">
        <v>77</v>
      </c>
      <c r="O8" s="5" t="s">
        <v>78</v>
      </c>
      <c r="P8" s="5" t="s">
        <v>79</v>
      </c>
    </row>
    <row r="9" spans="1:16" ht="156" x14ac:dyDescent="0.3">
      <c r="A9" s="7" t="s">
        <v>148</v>
      </c>
      <c r="B9" s="7" t="s">
        <v>80</v>
      </c>
      <c r="C9" s="5" t="s">
        <v>142</v>
      </c>
      <c r="D9" s="5" t="s">
        <v>81</v>
      </c>
      <c r="E9" s="5" t="s">
        <v>82</v>
      </c>
      <c r="F9" s="5" t="s">
        <v>83</v>
      </c>
      <c r="G9" s="5" t="s">
        <v>84</v>
      </c>
      <c r="H9" s="7">
        <v>16.3279</v>
      </c>
      <c r="I9" s="7">
        <v>-97.688599999999994</v>
      </c>
      <c r="J9" s="5" t="s">
        <v>85</v>
      </c>
      <c r="K9" s="5" t="s">
        <v>133</v>
      </c>
      <c r="L9" s="6" t="s">
        <v>20</v>
      </c>
      <c r="M9" s="5" t="s">
        <v>76</v>
      </c>
      <c r="N9" s="5" t="s">
        <v>86</v>
      </c>
      <c r="O9" s="5" t="s">
        <v>87</v>
      </c>
      <c r="P9" s="5" t="s">
        <v>88</v>
      </c>
    </row>
    <row r="10" spans="1:16" ht="140.4" x14ac:dyDescent="0.3">
      <c r="A10" s="7" t="s">
        <v>148</v>
      </c>
      <c r="B10" s="7" t="s">
        <v>89</v>
      </c>
      <c r="C10" s="5" t="s">
        <v>143</v>
      </c>
      <c r="D10" s="5" t="s">
        <v>90</v>
      </c>
      <c r="E10" s="5" t="s">
        <v>91</v>
      </c>
      <c r="F10" s="5" t="s">
        <v>92</v>
      </c>
      <c r="G10" s="5" t="s">
        <v>93</v>
      </c>
      <c r="H10" s="7">
        <v>16.327200000000001</v>
      </c>
      <c r="I10" s="7">
        <v>-97.680099999999996</v>
      </c>
      <c r="J10" s="5" t="s">
        <v>94</v>
      </c>
      <c r="K10" s="5" t="s">
        <v>133</v>
      </c>
      <c r="L10" s="6" t="s">
        <v>20</v>
      </c>
      <c r="M10" s="5" t="s">
        <v>95</v>
      </c>
      <c r="N10" s="5" t="s">
        <v>96</v>
      </c>
      <c r="O10" s="5" t="s">
        <v>97</v>
      </c>
      <c r="P10" s="5" t="s">
        <v>98</v>
      </c>
    </row>
    <row r="11" spans="1:16" ht="171.6" x14ac:dyDescent="0.3">
      <c r="A11" s="5" t="s">
        <v>149</v>
      </c>
      <c r="B11" s="7" t="s">
        <v>80</v>
      </c>
      <c r="C11" s="5" t="s">
        <v>144</v>
      </c>
      <c r="D11" s="5" t="s">
        <v>99</v>
      </c>
      <c r="E11" s="5" t="s">
        <v>100</v>
      </c>
      <c r="F11" s="5" t="s">
        <v>101</v>
      </c>
      <c r="G11" s="5" t="s">
        <v>102</v>
      </c>
      <c r="H11" s="7">
        <v>16.327999999999999</v>
      </c>
      <c r="I11" s="7">
        <v>-97.689300000000003</v>
      </c>
      <c r="J11" s="5" t="s">
        <v>103</v>
      </c>
      <c r="K11" s="5" t="s">
        <v>133</v>
      </c>
      <c r="L11" s="6" t="s">
        <v>20</v>
      </c>
      <c r="M11" s="5" t="s">
        <v>104</v>
      </c>
      <c r="N11" s="5" t="s">
        <v>105</v>
      </c>
      <c r="O11" s="5" t="s">
        <v>106</v>
      </c>
      <c r="P11" s="5" t="s">
        <v>107</v>
      </c>
    </row>
    <row r="12" spans="1:16" ht="234" x14ac:dyDescent="0.3">
      <c r="A12" s="5" t="s">
        <v>149</v>
      </c>
      <c r="B12" s="5" t="s">
        <v>129</v>
      </c>
      <c r="C12" s="5" t="s">
        <v>145</v>
      </c>
      <c r="D12" s="5" t="s">
        <v>108</v>
      </c>
      <c r="E12" s="5" t="s">
        <v>109</v>
      </c>
      <c r="F12" s="5" t="s">
        <v>110</v>
      </c>
      <c r="G12" s="5" t="s">
        <v>111</v>
      </c>
      <c r="H12" s="7">
        <v>16.457000000000001</v>
      </c>
      <c r="I12" s="7">
        <v>-97.702200000000005</v>
      </c>
      <c r="J12" s="5" t="s">
        <v>112</v>
      </c>
      <c r="K12" s="5" t="s">
        <v>133</v>
      </c>
      <c r="L12" s="6" t="s">
        <v>20</v>
      </c>
      <c r="M12" s="5" t="s">
        <v>113</v>
      </c>
      <c r="N12" s="5" t="s">
        <v>114</v>
      </c>
      <c r="O12" s="5" t="s">
        <v>115</v>
      </c>
      <c r="P12" s="5" t="s">
        <v>116</v>
      </c>
    </row>
    <row r="13" spans="1:16" ht="171" customHeight="1" x14ac:dyDescent="0.3">
      <c r="A13" s="7" t="s">
        <v>150</v>
      </c>
      <c r="B13" s="5" t="s">
        <v>130</v>
      </c>
      <c r="C13" s="5" t="s">
        <v>131</v>
      </c>
      <c r="D13" s="5" t="s">
        <v>132</v>
      </c>
      <c r="E13" s="5" t="s">
        <v>117</v>
      </c>
      <c r="F13" s="5" t="s">
        <v>118</v>
      </c>
      <c r="G13" s="5" t="s">
        <v>119</v>
      </c>
      <c r="H13" s="7">
        <v>16.317799999999998</v>
      </c>
      <c r="I13" s="7">
        <v>-97.970699999999994</v>
      </c>
      <c r="J13" s="5" t="s">
        <v>120</v>
      </c>
      <c r="K13" s="5" t="s">
        <v>133</v>
      </c>
      <c r="L13" s="6" t="s">
        <v>20</v>
      </c>
      <c r="M13" s="5" t="s">
        <v>121</v>
      </c>
      <c r="N13" s="5" t="s">
        <v>135</v>
      </c>
      <c r="O13" s="5" t="s">
        <v>122</v>
      </c>
      <c r="P13" s="5" t="s">
        <v>123</v>
      </c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workbookViewId="0">
      <selection activeCell="O8" sqref="O8"/>
    </sheetView>
  </sheetViews>
  <sheetFormatPr defaultColWidth="11.5546875" defaultRowHeight="14.4" x14ac:dyDescent="0.3"/>
  <cols>
    <col min="1" max="1" width="19.77734375" customWidth="1"/>
    <col min="2" max="2" width="24.33203125" customWidth="1"/>
    <col min="3" max="3" width="29.33203125" customWidth="1"/>
    <col min="4" max="4" width="22.77734375" customWidth="1"/>
    <col min="5" max="5" width="22.33203125" customWidth="1"/>
    <col min="6" max="6" width="22" customWidth="1"/>
    <col min="7" max="7" width="27.77734375" customWidth="1"/>
    <col min="9" max="9" width="12.109375" bestFit="1" customWidth="1"/>
    <col min="10" max="10" width="21.6640625" customWidth="1"/>
    <col min="11" max="11" width="13.6640625" bestFit="1" customWidth="1"/>
    <col min="13" max="13" width="19.33203125" bestFit="1" customWidth="1"/>
    <col min="15" max="15" width="20.33203125" customWidth="1"/>
    <col min="16" max="16" width="24.44140625" customWidth="1"/>
  </cols>
  <sheetData>
    <row r="1" spans="1:16" ht="62.4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10" customFormat="1" ht="156" x14ac:dyDescent="0.3">
      <c r="A2" s="8" t="s">
        <v>151</v>
      </c>
      <c r="B2" s="8" t="s">
        <v>152</v>
      </c>
      <c r="C2" s="8" t="s">
        <v>153</v>
      </c>
      <c r="D2" s="8" t="s">
        <v>154</v>
      </c>
      <c r="E2" s="8" t="s">
        <v>155</v>
      </c>
      <c r="F2" s="8" t="s">
        <v>156</v>
      </c>
      <c r="G2" s="8" t="s">
        <v>157</v>
      </c>
      <c r="H2" s="8">
        <v>16.32208</v>
      </c>
      <c r="I2" s="8">
        <f>-
97.74823</f>
        <v>-97.748230000000007</v>
      </c>
      <c r="J2" s="8" t="s">
        <v>158</v>
      </c>
      <c r="K2" s="8" t="s">
        <v>159</v>
      </c>
      <c r="L2" s="9" t="s">
        <v>20</v>
      </c>
      <c r="M2" s="8" t="s">
        <v>160</v>
      </c>
      <c r="N2" s="8" t="s">
        <v>161</v>
      </c>
      <c r="O2" s="8" t="s">
        <v>162</v>
      </c>
      <c r="P2" s="8" t="s">
        <v>163</v>
      </c>
    </row>
    <row r="3" spans="1:16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</row>
    <row r="4" spans="1:16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</row>
    <row r="5" spans="1:16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topLeftCell="F7" workbookViewId="0">
      <selection activeCell="K7" sqref="K7:L7"/>
    </sheetView>
  </sheetViews>
  <sheetFormatPr defaultColWidth="11.5546875" defaultRowHeight="14.4" x14ac:dyDescent="0.3"/>
  <cols>
    <col min="1" max="1" width="19.77734375" customWidth="1"/>
    <col min="2" max="2" width="24.33203125" customWidth="1"/>
    <col min="3" max="3" width="29.33203125" customWidth="1"/>
    <col min="4" max="4" width="22.77734375" customWidth="1"/>
    <col min="5" max="5" width="22.33203125" customWidth="1"/>
    <col min="6" max="6" width="22" customWidth="1"/>
    <col min="7" max="7" width="27.77734375" customWidth="1"/>
    <col min="9" max="9" width="12.109375" bestFit="1" customWidth="1"/>
    <col min="10" max="10" width="21.6640625" customWidth="1"/>
    <col min="11" max="11" width="13.6640625" bestFit="1" customWidth="1"/>
    <col min="13" max="13" width="19.33203125" bestFit="1" customWidth="1"/>
    <col min="15" max="15" width="20.33203125" customWidth="1"/>
    <col min="16" max="16" width="24.44140625" customWidth="1"/>
  </cols>
  <sheetData>
    <row r="1" spans="1:16" ht="62.4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10" customFormat="1" ht="140.4" x14ac:dyDescent="0.3">
      <c r="A2" s="8" t="s">
        <v>164</v>
      </c>
      <c r="B2" s="8" t="s">
        <v>165</v>
      </c>
      <c r="C2" s="8" t="s">
        <v>166</v>
      </c>
      <c r="D2" s="8" t="s">
        <v>167</v>
      </c>
      <c r="E2" s="8" t="s">
        <v>168</v>
      </c>
      <c r="F2" s="8" t="s">
        <v>169</v>
      </c>
      <c r="G2" s="8" t="s">
        <v>170</v>
      </c>
      <c r="H2" s="12">
        <v>16.321999999999999</v>
      </c>
      <c r="I2" s="12">
        <v>-97.748199999999997</v>
      </c>
      <c r="J2" s="8" t="s">
        <v>171</v>
      </c>
      <c r="K2" s="8" t="s">
        <v>172</v>
      </c>
      <c r="L2" s="9" t="s">
        <v>20</v>
      </c>
      <c r="M2" s="8" t="s">
        <v>173</v>
      </c>
      <c r="N2" s="8" t="s">
        <v>174</v>
      </c>
      <c r="O2" s="8" t="s">
        <v>176</v>
      </c>
      <c r="P2" s="8" t="s">
        <v>177</v>
      </c>
    </row>
    <row r="3" spans="1:16" s="11" customFormat="1" ht="78" x14ac:dyDescent="0.3">
      <c r="A3" s="8" t="s">
        <v>164</v>
      </c>
      <c r="B3" s="8" t="s">
        <v>178</v>
      </c>
      <c r="C3" s="8" t="s">
        <v>179</v>
      </c>
      <c r="D3" s="8" t="s">
        <v>180</v>
      </c>
      <c r="E3" s="8" t="s">
        <v>181</v>
      </c>
      <c r="F3" s="8" t="s">
        <v>182</v>
      </c>
      <c r="G3" s="8" t="s">
        <v>183</v>
      </c>
      <c r="H3" s="13">
        <v>16.321999999999999</v>
      </c>
      <c r="I3" s="13">
        <v>-97.748199999999997</v>
      </c>
      <c r="J3" s="8" t="s">
        <v>184</v>
      </c>
      <c r="K3" s="8" t="s">
        <v>172</v>
      </c>
      <c r="L3" s="9" t="s">
        <v>20</v>
      </c>
      <c r="M3" s="8" t="s">
        <v>173</v>
      </c>
      <c r="N3" s="8" t="s">
        <v>185</v>
      </c>
      <c r="O3" s="8" t="s">
        <v>186</v>
      </c>
      <c r="P3" s="8" t="s">
        <v>187</v>
      </c>
    </row>
    <row r="4" spans="1:16" s="11" customFormat="1" ht="109.2" x14ac:dyDescent="0.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4" t="s">
        <v>195</v>
      </c>
      <c r="I4" s="15" t="s">
        <v>196</v>
      </c>
      <c r="J4" s="8" t="s">
        <v>197</v>
      </c>
      <c r="K4" s="8" t="s">
        <v>172</v>
      </c>
      <c r="L4" s="9" t="s">
        <v>20</v>
      </c>
      <c r="M4" s="8" t="s">
        <v>199</v>
      </c>
      <c r="N4" s="8" t="s">
        <v>198</v>
      </c>
      <c r="O4" s="8" t="s">
        <v>200</v>
      </c>
      <c r="P4" s="8" t="s">
        <v>201</v>
      </c>
    </row>
    <row r="5" spans="1:16" s="11" customFormat="1" ht="140.4" x14ac:dyDescent="0.3">
      <c r="A5" s="8" t="s">
        <v>188</v>
      </c>
      <c r="B5" s="8" t="s">
        <v>202</v>
      </c>
      <c r="C5" s="8" t="s">
        <v>203</v>
      </c>
      <c r="D5" s="8" t="s">
        <v>204</v>
      </c>
      <c r="E5" s="8" t="s">
        <v>205</v>
      </c>
      <c r="F5" s="8" t="s">
        <v>206</v>
      </c>
      <c r="G5" s="8" t="s">
        <v>207</v>
      </c>
      <c r="H5" s="15" t="s">
        <v>208</v>
      </c>
      <c r="I5" s="15" t="s">
        <v>209</v>
      </c>
      <c r="J5" s="8" t="s">
        <v>210</v>
      </c>
      <c r="K5" s="8" t="s">
        <v>172</v>
      </c>
      <c r="L5" s="9" t="s">
        <v>20</v>
      </c>
      <c r="M5" s="8" t="s">
        <v>199</v>
      </c>
      <c r="N5" s="8" t="s">
        <v>211</v>
      </c>
      <c r="O5" s="8" t="s">
        <v>175</v>
      </c>
      <c r="P5" s="8" t="s">
        <v>212</v>
      </c>
    </row>
    <row r="6" spans="1:16" s="11" customFormat="1" ht="109.2" x14ac:dyDescent="0.3">
      <c r="A6" s="8" t="s">
        <v>213</v>
      </c>
      <c r="B6" s="8" t="s">
        <v>202</v>
      </c>
      <c r="C6" s="8" t="s">
        <v>215</v>
      </c>
      <c r="D6" s="8" t="s">
        <v>214</v>
      </c>
      <c r="E6" s="8" t="s">
        <v>216</v>
      </c>
      <c r="F6" s="8" t="s">
        <v>217</v>
      </c>
      <c r="G6" s="8" t="s">
        <v>218</v>
      </c>
      <c r="H6" s="16" t="s">
        <v>219</v>
      </c>
      <c r="I6" s="15" t="s">
        <v>220</v>
      </c>
      <c r="J6" s="8" t="s">
        <v>221</v>
      </c>
      <c r="K6" s="8" t="s">
        <v>172</v>
      </c>
      <c r="L6" s="9" t="s">
        <v>20</v>
      </c>
      <c r="M6" s="8" t="s">
        <v>222</v>
      </c>
      <c r="N6" s="8" t="s">
        <v>223</v>
      </c>
      <c r="O6" s="8" t="s">
        <v>224</v>
      </c>
      <c r="P6" s="8" t="s">
        <v>225</v>
      </c>
    </row>
    <row r="7" spans="1:16" s="11" customFormat="1" ht="93.6" x14ac:dyDescent="0.3">
      <c r="A7" s="8" t="s">
        <v>213</v>
      </c>
      <c r="B7" s="8" t="s">
        <v>202</v>
      </c>
      <c r="C7" s="8" t="s">
        <v>226</v>
      </c>
      <c r="D7" s="8" t="s">
        <v>227</v>
      </c>
      <c r="E7" s="8" t="s">
        <v>228</v>
      </c>
      <c r="F7" s="8" t="s">
        <v>229</v>
      </c>
      <c r="G7" s="8" t="s">
        <v>230</v>
      </c>
      <c r="H7" s="16" t="s">
        <v>219</v>
      </c>
      <c r="I7" s="15" t="s">
        <v>220</v>
      </c>
      <c r="J7" s="8" t="s">
        <v>231</v>
      </c>
      <c r="K7" s="8" t="s">
        <v>172</v>
      </c>
      <c r="L7" s="9" t="s">
        <v>20</v>
      </c>
      <c r="M7" s="8" t="s">
        <v>232</v>
      </c>
      <c r="N7" s="8" t="s">
        <v>233</v>
      </c>
      <c r="O7" s="8" t="s">
        <v>234</v>
      </c>
      <c r="P7" s="8" t="s">
        <v>235</v>
      </c>
    </row>
    <row r="8" spans="1:16" s="11" customFormat="1" ht="15.6" x14ac:dyDescent="0.3">
      <c r="A8" s="8"/>
      <c r="B8" s="8"/>
      <c r="C8" s="8"/>
      <c r="D8" s="8"/>
      <c r="E8" s="8"/>
      <c r="F8" s="8"/>
      <c r="G8" s="8"/>
      <c r="H8" s="13"/>
      <c r="I8" s="13"/>
      <c r="J8" s="8"/>
      <c r="K8" s="8"/>
      <c r="L8" s="9"/>
      <c r="M8" s="8"/>
      <c r="N8" s="8"/>
      <c r="O8" s="8"/>
      <c r="P8" s="8"/>
    </row>
    <row r="9" spans="1:1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opLeftCell="A3" workbookViewId="0">
      <selection activeCell="C4" sqref="C4"/>
    </sheetView>
  </sheetViews>
  <sheetFormatPr defaultColWidth="11.5546875" defaultRowHeight="14.4" x14ac:dyDescent="0.3"/>
  <cols>
    <col min="1" max="1" width="19.77734375" customWidth="1"/>
    <col min="2" max="2" width="24.33203125" customWidth="1"/>
    <col min="3" max="3" width="29.33203125" customWidth="1"/>
    <col min="4" max="4" width="22.77734375" customWidth="1"/>
    <col min="5" max="5" width="22.33203125" customWidth="1"/>
    <col min="6" max="6" width="22" customWidth="1"/>
    <col min="7" max="7" width="27.77734375" customWidth="1"/>
    <col min="9" max="9" width="12.109375" bestFit="1" customWidth="1"/>
    <col min="10" max="10" width="21.6640625" customWidth="1"/>
    <col min="11" max="11" width="13.6640625" bestFit="1" customWidth="1"/>
    <col min="13" max="13" width="19.33203125" bestFit="1" customWidth="1"/>
    <col min="15" max="15" width="20.33203125" customWidth="1"/>
    <col min="16" max="16" width="24.44140625" customWidth="1"/>
  </cols>
  <sheetData>
    <row r="1" spans="1:16" ht="62.4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10" customFormat="1" ht="124.8" x14ac:dyDescent="0.3">
      <c r="A2" s="8" t="s">
        <v>236</v>
      </c>
      <c r="B2" s="8" t="s">
        <v>237</v>
      </c>
      <c r="C2" s="8" t="s">
        <v>238</v>
      </c>
      <c r="D2" s="8" t="s">
        <v>239</v>
      </c>
      <c r="E2" s="8" t="s">
        <v>240</v>
      </c>
      <c r="F2" s="8" t="s">
        <v>241</v>
      </c>
      <c r="G2" s="8" t="s">
        <v>242</v>
      </c>
      <c r="H2" s="8">
        <v>16.321560000000002</v>
      </c>
      <c r="I2" s="8">
        <f>-
97.74499</f>
        <v>-97.744990000000001</v>
      </c>
      <c r="J2" s="8" t="s">
        <v>243</v>
      </c>
      <c r="K2" s="8" t="s">
        <v>172</v>
      </c>
      <c r="L2" s="9" t="s">
        <v>20</v>
      </c>
      <c r="M2" s="8" t="s">
        <v>244</v>
      </c>
      <c r="N2" s="8" t="s">
        <v>245</v>
      </c>
      <c r="O2" s="8" t="s">
        <v>246</v>
      </c>
      <c r="P2" s="8" t="s">
        <v>247</v>
      </c>
    </row>
    <row r="3" spans="1:16" s="10" customFormat="1" ht="140.4" x14ac:dyDescent="0.3">
      <c r="A3" s="8" t="s">
        <v>248</v>
      </c>
      <c r="B3" s="8" t="s">
        <v>249</v>
      </c>
      <c r="C3" s="8" t="s">
        <v>250</v>
      </c>
      <c r="D3" s="8" t="s">
        <v>251</v>
      </c>
      <c r="E3" s="8" t="s">
        <v>252</v>
      </c>
      <c r="F3" s="8" t="s">
        <v>253</v>
      </c>
      <c r="G3" s="8" t="s">
        <v>254</v>
      </c>
      <c r="H3" s="8">
        <v>16.319700000000001</v>
      </c>
      <c r="I3" s="8">
        <f>-
97.66335</f>
        <v>-97.663349999999994</v>
      </c>
      <c r="J3" s="8" t="s">
        <v>255</v>
      </c>
      <c r="K3" s="8" t="s">
        <v>172</v>
      </c>
      <c r="L3" s="9" t="s">
        <v>20</v>
      </c>
      <c r="M3" s="8" t="s">
        <v>256</v>
      </c>
      <c r="N3" s="8" t="s">
        <v>257</v>
      </c>
      <c r="O3" s="8" t="s">
        <v>175</v>
      </c>
      <c r="P3" s="8" t="s">
        <v>258</v>
      </c>
    </row>
    <row r="4" spans="1:16" s="10" customFormat="1" ht="140.4" x14ac:dyDescent="0.3">
      <c r="A4" s="8" t="s">
        <v>259</v>
      </c>
      <c r="B4" s="8" t="s">
        <v>237</v>
      </c>
      <c r="C4" s="8" t="s">
        <v>260</v>
      </c>
      <c r="D4" s="8" t="s">
        <v>262</v>
      </c>
      <c r="E4" s="8" t="s">
        <v>263</v>
      </c>
      <c r="F4" s="8" t="s">
        <v>264</v>
      </c>
      <c r="G4" s="8" t="s">
        <v>265</v>
      </c>
      <c r="H4" s="8">
        <v>16.373059999999999</v>
      </c>
      <c r="I4" s="8">
        <f>-
97.67714</f>
        <v>-97.677139999999994</v>
      </c>
      <c r="J4" s="8" t="s">
        <v>266</v>
      </c>
      <c r="K4" s="8" t="s">
        <v>172</v>
      </c>
      <c r="L4" s="9" t="s">
        <v>20</v>
      </c>
      <c r="M4" s="8" t="s">
        <v>256</v>
      </c>
      <c r="N4" s="8" t="s">
        <v>267</v>
      </c>
      <c r="O4" s="8" t="s">
        <v>200</v>
      </c>
      <c r="P4" s="8" t="s">
        <v>268</v>
      </c>
    </row>
    <row r="5" spans="1:16" s="10" customFormat="1" ht="15.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</row>
    <row r="6" spans="1:16" s="10" customFormat="1" ht="15.6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8"/>
      <c r="O6" s="8"/>
      <c r="P6" s="8"/>
    </row>
    <row r="7" spans="1:16" s="10" customFormat="1" ht="15.6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8"/>
      <c r="P7" s="8"/>
    </row>
    <row r="8" spans="1:16" s="10" customFormat="1" ht="15.6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8"/>
      <c r="P8" s="8"/>
    </row>
    <row r="9" spans="1:16" s="10" customFormat="1" ht="15.6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8"/>
      <c r="N9" s="8"/>
      <c r="O9" s="8"/>
      <c r="P9" s="8"/>
    </row>
    <row r="10" spans="1:16" s="10" customFormat="1" ht="15.6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8"/>
      <c r="N10" s="8"/>
      <c r="O10" s="8"/>
      <c r="P10" s="8"/>
    </row>
    <row r="11" spans="1:1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6" x14ac:dyDescent="0.3">
      <c r="A21" s="1"/>
      <c r="B21" s="1"/>
      <c r="C21" s="1"/>
      <c r="D21" s="1"/>
      <c r="E21" s="1" t="s">
        <v>261</v>
      </c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workbookViewId="0">
      <selection activeCell="C8" sqref="C8"/>
    </sheetView>
  </sheetViews>
  <sheetFormatPr defaultColWidth="11.5546875" defaultRowHeight="14.4" x14ac:dyDescent="0.3"/>
  <cols>
    <col min="1" max="1" width="19.77734375" customWidth="1"/>
    <col min="2" max="2" width="24.33203125" customWidth="1"/>
    <col min="3" max="3" width="29.33203125" customWidth="1"/>
    <col min="4" max="4" width="22.77734375" customWidth="1"/>
    <col min="5" max="5" width="22.33203125" customWidth="1"/>
    <col min="6" max="6" width="22" customWidth="1"/>
    <col min="7" max="7" width="27.77734375" customWidth="1"/>
    <col min="9" max="9" width="12.109375" bestFit="1" customWidth="1"/>
    <col min="10" max="10" width="21.6640625" customWidth="1"/>
    <col min="11" max="11" width="13.6640625" bestFit="1" customWidth="1"/>
    <col min="13" max="13" width="19.33203125" bestFit="1" customWidth="1"/>
    <col min="15" max="15" width="20.33203125" customWidth="1"/>
    <col min="16" max="16" width="24.44140625" customWidth="1"/>
  </cols>
  <sheetData>
    <row r="1" spans="1:16" ht="62.4" x14ac:dyDescent="0.3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10" customFormat="1" ht="124.8" x14ac:dyDescent="0.3">
      <c r="A2" s="8" t="s">
        <v>269</v>
      </c>
      <c r="B2" s="8" t="s">
        <v>237</v>
      </c>
      <c r="C2" s="8" t="s">
        <v>270</v>
      </c>
      <c r="D2" s="8" t="s">
        <v>271</v>
      </c>
      <c r="E2" s="8" t="s">
        <v>272</v>
      </c>
      <c r="F2" s="8" t="s">
        <v>273</v>
      </c>
      <c r="G2" s="8" t="s">
        <v>274</v>
      </c>
      <c r="H2" s="17">
        <v>16.319690000000001</v>
      </c>
      <c r="I2" s="17">
        <f>-
97.7549</f>
        <v>-97.754900000000006</v>
      </c>
      <c r="J2" s="8" t="s">
        <v>275</v>
      </c>
      <c r="K2" s="8" t="s">
        <v>172</v>
      </c>
      <c r="L2" s="9" t="s">
        <v>20</v>
      </c>
      <c r="M2" s="8" t="s">
        <v>276</v>
      </c>
      <c r="N2" s="8" t="s">
        <v>277</v>
      </c>
      <c r="O2" s="8" t="s">
        <v>278</v>
      </c>
      <c r="P2" s="8" t="s">
        <v>279</v>
      </c>
    </row>
    <row r="3" spans="1:16" s="10" customFormat="1" ht="93.6" x14ac:dyDescent="0.3">
      <c r="A3" s="8" t="s">
        <v>269</v>
      </c>
      <c r="B3" s="8" t="s">
        <v>280</v>
      </c>
      <c r="C3" s="8" t="s">
        <v>281</v>
      </c>
      <c r="D3" s="8" t="s">
        <v>282</v>
      </c>
      <c r="E3" s="8" t="s">
        <v>283</v>
      </c>
      <c r="F3" s="8" t="s">
        <v>284</v>
      </c>
      <c r="G3" s="8" t="s">
        <v>285</v>
      </c>
      <c r="H3" s="17">
        <v>16.31962</v>
      </c>
      <c r="I3" s="17">
        <f>-
97.63414</f>
        <v>-97.634140000000002</v>
      </c>
      <c r="J3" s="8" t="s">
        <v>286</v>
      </c>
      <c r="K3" s="8" t="s">
        <v>172</v>
      </c>
      <c r="L3" s="9" t="s">
        <v>20</v>
      </c>
      <c r="M3" s="8" t="s">
        <v>288</v>
      </c>
      <c r="N3" s="8" t="s">
        <v>289</v>
      </c>
      <c r="O3" s="8" t="s">
        <v>290</v>
      </c>
      <c r="P3" s="8" t="s">
        <v>291</v>
      </c>
    </row>
    <row r="4" spans="1:16" s="10" customFormat="1" ht="171.6" x14ac:dyDescent="0.3">
      <c r="A4" s="8" t="s">
        <v>292</v>
      </c>
      <c r="B4" s="8" t="s">
        <v>293</v>
      </c>
      <c r="C4" s="8" t="s">
        <v>294</v>
      </c>
      <c r="D4" s="8" t="s">
        <v>295</v>
      </c>
      <c r="E4" s="8" t="s">
        <v>296</v>
      </c>
      <c r="F4" s="8" t="s">
        <v>297</v>
      </c>
      <c r="G4" s="8" t="s">
        <v>298</v>
      </c>
      <c r="H4" s="17">
        <v>16.31474</v>
      </c>
      <c r="I4" s="17">
        <f>-
97.73361</f>
        <v>-97.733609999999999</v>
      </c>
      <c r="J4" s="8" t="s">
        <v>299</v>
      </c>
      <c r="K4" s="8" t="s">
        <v>172</v>
      </c>
      <c r="L4" s="9" t="s">
        <v>20</v>
      </c>
      <c r="M4" s="8" t="s">
        <v>256</v>
      </c>
      <c r="N4" s="8" t="s">
        <v>300</v>
      </c>
      <c r="O4" s="8" t="s">
        <v>115</v>
      </c>
      <c r="P4" s="8" t="s">
        <v>301</v>
      </c>
    </row>
    <row r="5" spans="1:16" s="10" customFormat="1" ht="124.8" x14ac:dyDescent="0.3">
      <c r="A5" s="8" t="s">
        <v>292</v>
      </c>
      <c r="B5" s="8" t="s">
        <v>302</v>
      </c>
      <c r="C5" s="8" t="s">
        <v>303</v>
      </c>
      <c r="D5" s="8" t="s">
        <v>304</v>
      </c>
      <c r="E5" s="8" t="s">
        <v>305</v>
      </c>
      <c r="F5" s="8" t="s">
        <v>306</v>
      </c>
      <c r="G5" s="8" t="s">
        <v>307</v>
      </c>
      <c r="H5" s="17">
        <v>16.31202</v>
      </c>
      <c r="I5" s="17">
        <f>-
97.72817</f>
        <v>-97.728170000000006</v>
      </c>
      <c r="J5" s="8" t="s">
        <v>308</v>
      </c>
      <c r="K5" s="8" t="s">
        <v>172</v>
      </c>
      <c r="L5" s="9" t="s">
        <v>20</v>
      </c>
      <c r="M5" s="8" t="s">
        <v>256</v>
      </c>
      <c r="N5" s="8" t="s">
        <v>300</v>
      </c>
      <c r="O5" s="8" t="s">
        <v>115</v>
      </c>
      <c r="P5" s="8" t="s">
        <v>301</v>
      </c>
    </row>
    <row r="6" spans="1:16" s="10" customFormat="1" ht="93.6" x14ac:dyDescent="0.3">
      <c r="A6" s="8" t="s">
        <v>292</v>
      </c>
      <c r="B6" s="8" t="s">
        <v>309</v>
      </c>
      <c r="C6" s="8" t="s">
        <v>310</v>
      </c>
      <c r="D6" s="8" t="s">
        <v>311</v>
      </c>
      <c r="E6" s="8" t="s">
        <v>312</v>
      </c>
      <c r="F6" s="8" t="s">
        <v>313</v>
      </c>
      <c r="G6" s="8" t="s">
        <v>314</v>
      </c>
      <c r="H6" s="17">
        <v>16.2334</v>
      </c>
      <c r="I6" s="17">
        <v>-97.400700000000001</v>
      </c>
      <c r="J6" s="8" t="s">
        <v>315</v>
      </c>
      <c r="K6" s="8" t="s">
        <v>172</v>
      </c>
      <c r="L6" s="9" t="s">
        <v>20</v>
      </c>
      <c r="M6" s="8" t="s">
        <v>256</v>
      </c>
      <c r="N6" s="8" t="s">
        <v>300</v>
      </c>
      <c r="O6" s="8" t="s">
        <v>175</v>
      </c>
      <c r="P6" s="8" t="s">
        <v>316</v>
      </c>
    </row>
    <row r="7" spans="1:16" s="10" customFormat="1" ht="124.8" x14ac:dyDescent="0.3">
      <c r="A7" s="8" t="s">
        <v>317</v>
      </c>
      <c r="B7" s="8" t="s">
        <v>202</v>
      </c>
      <c r="C7" s="8" t="s">
        <v>318</v>
      </c>
      <c r="D7" s="8" t="s">
        <v>319</v>
      </c>
      <c r="E7" s="8" t="s">
        <v>320</v>
      </c>
      <c r="F7" s="8" t="s">
        <v>321</v>
      </c>
      <c r="G7" s="8" t="s">
        <v>322</v>
      </c>
      <c r="H7" s="17">
        <v>16.323789999999999</v>
      </c>
      <c r="I7" s="17">
        <f>-
97.74852</f>
        <v>-97.748519999999999</v>
      </c>
      <c r="J7" s="8" t="s">
        <v>323</v>
      </c>
      <c r="K7" s="8" t="s">
        <v>172</v>
      </c>
      <c r="L7" s="9" t="s">
        <v>20</v>
      </c>
      <c r="M7" s="8" t="s">
        <v>287</v>
      </c>
      <c r="N7" s="8" t="s">
        <v>324</v>
      </c>
      <c r="O7" s="8" t="s">
        <v>325</v>
      </c>
      <c r="P7" s="8" t="s">
        <v>326</v>
      </c>
    </row>
    <row r="8" spans="1:16" s="10" customFormat="1" ht="171.6" x14ac:dyDescent="0.3">
      <c r="A8" s="8" t="s">
        <v>327</v>
      </c>
      <c r="B8" s="8" t="s">
        <v>338</v>
      </c>
      <c r="C8" s="8" t="s">
        <v>328</v>
      </c>
      <c r="D8" s="8" t="s">
        <v>329</v>
      </c>
      <c r="E8" s="8" t="s">
        <v>330</v>
      </c>
      <c r="F8" s="8" t="s">
        <v>331</v>
      </c>
      <c r="G8" s="8" t="s">
        <v>332</v>
      </c>
      <c r="H8" s="17">
        <v>16.32141</v>
      </c>
      <c r="I8" s="17">
        <f>-
97.74473</f>
        <v>-97.744730000000004</v>
      </c>
      <c r="J8" s="8" t="s">
        <v>333</v>
      </c>
      <c r="K8" s="8" t="s">
        <v>172</v>
      </c>
      <c r="L8" s="9" t="s">
        <v>20</v>
      </c>
      <c r="M8" s="8" t="s">
        <v>334</v>
      </c>
      <c r="N8" s="8" t="s">
        <v>335</v>
      </c>
      <c r="O8" s="8" t="s">
        <v>336</v>
      </c>
      <c r="P8" s="8" t="s">
        <v>337</v>
      </c>
    </row>
    <row r="9" spans="1:16" s="10" customFormat="1" ht="15.6" x14ac:dyDescent="0.3">
      <c r="A9" s="8"/>
      <c r="B9" s="8"/>
      <c r="C9" s="8"/>
      <c r="D9" s="8"/>
      <c r="E9" s="8"/>
      <c r="F9" s="8"/>
      <c r="G9" s="8"/>
      <c r="H9" s="17"/>
      <c r="I9" s="17"/>
      <c r="J9" s="8"/>
      <c r="K9" s="8"/>
      <c r="L9" s="9"/>
      <c r="M9" s="8"/>
      <c r="N9" s="8"/>
      <c r="O9" s="8"/>
      <c r="P9" s="8"/>
    </row>
    <row r="10" spans="1:16" s="10" customFormat="1" ht="15.6" x14ac:dyDescent="0.3">
      <c r="A10" s="8"/>
      <c r="B10" s="8"/>
      <c r="C10" s="8"/>
      <c r="D10" s="8"/>
      <c r="E10" s="8"/>
      <c r="F10" s="8"/>
      <c r="G10" s="8"/>
      <c r="H10" s="17"/>
      <c r="I10" s="17"/>
      <c r="J10" s="8"/>
      <c r="K10" s="8"/>
      <c r="L10" s="9"/>
      <c r="M10" s="8"/>
      <c r="N10" s="8"/>
      <c r="O10" s="8"/>
      <c r="P10" s="8"/>
    </row>
    <row r="11" spans="1:16" ht="15.6" x14ac:dyDescent="0.3">
      <c r="A11" s="1"/>
      <c r="B11" s="1"/>
      <c r="C11" s="1"/>
      <c r="D11" s="1"/>
      <c r="E11" s="1"/>
      <c r="F11" s="1"/>
      <c r="G11" s="1"/>
      <c r="H11" s="18"/>
      <c r="I11" s="18"/>
      <c r="J11" s="1"/>
      <c r="K11" s="1"/>
      <c r="L11" s="3"/>
      <c r="M11" s="1"/>
      <c r="N11" s="1"/>
      <c r="O11" s="1"/>
      <c r="P11" s="1"/>
    </row>
    <row r="12" spans="1:16" ht="15.6" x14ac:dyDescent="0.3">
      <c r="A12" s="1"/>
      <c r="B12" s="1"/>
      <c r="C12" s="1"/>
      <c r="D12" s="1"/>
      <c r="E12" s="1"/>
      <c r="F12" s="1"/>
      <c r="G12" s="1"/>
      <c r="H12" s="18"/>
      <c r="I12" s="18"/>
      <c r="J12" s="1"/>
      <c r="K12" s="1"/>
      <c r="L12" s="3"/>
      <c r="M12" s="1"/>
      <c r="N12" s="1"/>
      <c r="O12" s="1"/>
      <c r="P12" s="1"/>
    </row>
    <row r="13" spans="1:1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EJE 1</vt:lpstr>
      <vt:lpstr>EJE 2</vt:lpstr>
      <vt:lpstr>EJE 3</vt:lpstr>
      <vt:lpstr>EJE 4</vt:lpstr>
      <vt:lpstr>EJE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Nahúm Efrén</dc:creator>
  <cp:lastModifiedBy>Yelitza Bravo Díaz</cp:lastModifiedBy>
  <dcterms:created xsi:type="dcterms:W3CDTF">2025-05-07T20:24:03Z</dcterms:created>
  <dcterms:modified xsi:type="dcterms:W3CDTF">2026-03-04T20:48:38Z</dcterms:modified>
</cp:coreProperties>
</file>